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425" tabRatio="869" activeTab="0"/>
  </bookViews>
  <sheets>
    <sheet name="Доходы_2012_3чт" sheetId="1" r:id="rId1"/>
    <sheet name="АдмДох_2012_3чт" sheetId="2" r:id="rId2"/>
    <sheet name="Функц_2012_3чт" sheetId="3" r:id="rId3"/>
    <sheet name="Ведомст_2012_3чт" sheetId="4" r:id="rId4"/>
    <sheet name="СФП_2012-14" sheetId="5" r:id="rId5"/>
    <sheet name="Прил_СФП_2012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1">'АдмДох_2012_3чт'!$11:$12</definedName>
    <definedName name="_xlnm.Print_Titles" localSheetId="0">'Доходы_2012_3чт'!$10:$11</definedName>
    <definedName name="_xlnm.Print_Area" localSheetId="1">'АдмДох_2012_3чт'!$A$1:$D$91</definedName>
    <definedName name="_xlnm.Print_Area" localSheetId="3">'Ведомст_2012_3чт'!$B$1:$I$278</definedName>
    <definedName name="_xlnm.Print_Area" localSheetId="0">'Доходы_2012_3чт'!$A$1:$D$102</definedName>
    <definedName name="_xlnm.Print_Area" localSheetId="2">'Функц_2012_3чт'!$A$1:$G$273</definedName>
  </definedNames>
  <calcPr fullCalcOnLoad="1"/>
</workbook>
</file>

<file path=xl/comments3.xml><?xml version="1.0" encoding="utf-8"?>
<comments xmlns="http://schemas.openxmlformats.org/spreadsheetml/2006/main">
  <authors>
    <author>Маша</author>
    <author>Customer</author>
  </authors>
  <commentList>
    <comment ref="E185" authorId="0">
      <text>
        <r>
          <rPr>
            <b/>
            <sz val="8"/>
            <rFont val="Tahoma"/>
            <family val="0"/>
          </rPr>
          <t>Маша:</t>
        </r>
        <r>
          <rPr>
            <sz val="8"/>
            <rFont val="Tahoma"/>
            <family val="0"/>
          </rPr>
          <t xml:space="preserve">
взнос в СМО
</t>
        </r>
      </text>
    </comment>
    <comment ref="E49" authorId="1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7 депутатов</t>
        </r>
      </text>
    </comment>
  </commentList>
</comments>
</file>

<file path=xl/comments4.xml><?xml version="1.0" encoding="utf-8"?>
<comments xmlns="http://schemas.openxmlformats.org/spreadsheetml/2006/main">
  <authors>
    <author>Маша</author>
    <author>Customer</author>
  </authors>
  <commentList>
    <comment ref="G187" authorId="0">
      <text>
        <r>
          <rPr>
            <b/>
            <sz val="8"/>
            <rFont val="Tahoma"/>
            <family val="0"/>
          </rPr>
          <t>Маша:</t>
        </r>
        <r>
          <rPr>
            <sz val="8"/>
            <rFont val="Tahoma"/>
            <family val="0"/>
          </rPr>
          <t xml:space="preserve">
взнос в СМО
</t>
        </r>
      </text>
    </comment>
    <comment ref="G51" authorId="1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7 депутатов</t>
        </r>
      </text>
    </comment>
  </commentList>
</comments>
</file>

<file path=xl/comments6.xml><?xml version="1.0" encoding="utf-8"?>
<comments xmlns="http://schemas.openxmlformats.org/spreadsheetml/2006/main">
  <authors>
    <author>Customer</author>
    <author>Маша</author>
  </authors>
  <commentList>
    <comment ref="E50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7 депутатов</t>
        </r>
      </text>
    </comment>
    <comment ref="E186" authorId="1">
      <text>
        <r>
          <rPr>
            <b/>
            <sz val="8"/>
            <rFont val="Tahoma"/>
            <family val="0"/>
          </rPr>
          <t>Маша:</t>
        </r>
        <r>
          <rPr>
            <sz val="8"/>
            <rFont val="Tahoma"/>
            <family val="0"/>
          </rPr>
          <t xml:space="preserve">
взнос в СМО
</t>
        </r>
      </text>
    </comment>
  </commentList>
</comments>
</file>

<file path=xl/sharedStrings.xml><?xml version="1.0" encoding="utf-8"?>
<sst xmlns="http://schemas.openxmlformats.org/spreadsheetml/2006/main" count="1770" uniqueCount="314">
  <si>
    <t>2 02 03024 03 0001 151</t>
  </si>
  <si>
    <t>2 02 03024 03 0002 151</t>
  </si>
  <si>
    <t>2 02 03024 03 0003 151</t>
  </si>
  <si>
    <t>2 02 03024 03 0004 151</t>
  </si>
  <si>
    <t>2 08 03000 03 0000 180</t>
  </si>
  <si>
    <t>Перечисления из бюджетов внутригородских муниципальных образоваий городов федерального значения Москвы и Санкт-Петербурга для осушествления возврата (зачета) излишне уплаченных или излишне взысканных сумм налогов, сборов,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</si>
  <si>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Коды бюджетной классификации</t>
  </si>
  <si>
    <t>РД</t>
  </si>
  <si>
    <t>ПРД</t>
  </si>
  <si>
    <t>ЦСР</t>
  </si>
  <si>
    <t>ВР</t>
  </si>
  <si>
    <t>(тыс. руб.)</t>
  </si>
  <si>
    <t>01</t>
  </si>
  <si>
    <t>02</t>
  </si>
  <si>
    <t>Функционирование высшего должностного лица субъекта РФ и муниципального образования</t>
  </si>
  <si>
    <t>1 01 02021 01 1000 110</t>
  </si>
  <si>
    <t>1 01 02021 01 2000 110</t>
  </si>
  <si>
    <t>1 01 02021 01 3000 110</t>
  </si>
  <si>
    <t>1 01 02021 01 4000 110</t>
  </si>
  <si>
    <t>1 01 02022 01 1000 110</t>
  </si>
  <si>
    <t>1 01 02022 01 2000 110</t>
  </si>
  <si>
    <t>1 01 02022 01 3000 110</t>
  </si>
  <si>
    <t>1 01 02022 01 4000 110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</si>
  <si>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</si>
  <si>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</si>
  <si>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Прочие неналоговые доходы  бюджетов внутригородских муниципальных образований городов федерального значения Москвы и Санкт-Петербурга</t>
  </si>
  <si>
    <t>Выполнение функций органами местного самоуправления</t>
  </si>
  <si>
    <t>в том числе:</t>
  </si>
  <si>
    <t>200</t>
  </si>
  <si>
    <t>226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</si>
  <si>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</si>
  <si>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</si>
  <si>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муниципального Собрания внутригородского муниципального образования</t>
  </si>
  <si>
    <t>04</t>
  </si>
  <si>
    <t>Руководитель муниципалитета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</si>
  <si>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</si>
  <si>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>07</t>
  </si>
  <si>
    <t>Обеспечение проведения выборов и референдумов</t>
  </si>
  <si>
    <t>020 00 00</t>
  </si>
  <si>
    <t>Проведение выборов и референдумов</t>
  </si>
  <si>
    <t>12</t>
  </si>
  <si>
    <t>Резервные фонды</t>
  </si>
  <si>
    <t>070 00 00</t>
  </si>
  <si>
    <t>13</t>
  </si>
  <si>
    <t>Прочие расходы</t>
  </si>
  <si>
    <t>Другие общегосударственные вопросы</t>
  </si>
  <si>
    <t>092 00 00</t>
  </si>
  <si>
    <t>Молодежная политика и оздоровление детей</t>
  </si>
  <si>
    <t xml:space="preserve">  бюджета муниципального образования   Кунцево</t>
  </si>
  <si>
    <t>2 02 03024 03 0005 151</t>
  </si>
  <si>
    <t>10</t>
  </si>
  <si>
    <t>511 00 00</t>
  </si>
  <si>
    <t>Мероприятия по борьбе с беспризорностью, по опеке и попечительству</t>
  </si>
  <si>
    <t>Субвенции для осуществления передаваемых полномочий города Москвы на организацию досуговой и социально-воспитательной работы с населением по месту жительства</t>
  </si>
  <si>
    <t>Субвенции для осуществления передаваемых полномочий города Москвы на организацию  физкультурно-оздоровительной и спортивной работы с населением по месту жительства</t>
  </si>
  <si>
    <t>Безвозмездные поступления</t>
  </si>
  <si>
    <t>(тыс.руб.)</t>
  </si>
  <si>
    <t>Код</t>
  </si>
  <si>
    <t>Коды классификации</t>
  </si>
  <si>
    <t>Наименование доходов</t>
  </si>
  <si>
    <t>Год</t>
  </si>
  <si>
    <t>доходов бюджетов РФ</t>
  </si>
  <si>
    <t>1 00 00000 00 0000 000</t>
  </si>
  <si>
    <t xml:space="preserve">000 1 00 00000 00 0000 000 </t>
  </si>
  <si>
    <t>НАЛОГОВЫЕ И НЕНАЛОГОВЫЕ ДОХОДЫ</t>
  </si>
  <si>
    <t>1 01 00000 00 0000 000</t>
  </si>
  <si>
    <t xml:space="preserve">000 1 01 00000 00 0000 000 </t>
  </si>
  <si>
    <t>Налоги на прибыль, доходы</t>
  </si>
  <si>
    <t>1 01 02000 01 0000 110</t>
  </si>
  <si>
    <t xml:space="preserve">000 1 01 02000 01 0000 110 </t>
  </si>
  <si>
    <t>Налог на доходы физических лиц</t>
  </si>
  <si>
    <t>1 01 02020 01 0000 110</t>
  </si>
  <si>
    <t xml:space="preserve">000 1 01 02021 01 0300 110 </t>
  </si>
  <si>
    <t>Налог на доходы физических лиц с доходов, облагаемых по налоговой ставке, установленной п.1 ст.224 Налогового кодекса РФ</t>
  </si>
  <si>
    <t>1 01 02021 01 0000 110</t>
  </si>
  <si>
    <t xml:space="preserve">000 1 01 02022 01 0300 110 </t>
  </si>
  <si>
    <t>1 16 90030 03 0000 140</t>
  </si>
  <si>
    <t>2 00 00000 00 0000 000</t>
  </si>
  <si>
    <t xml:space="preserve">000 2 00 00000 00 0000 000 </t>
  </si>
  <si>
    <t>БЕЗВОЗМЕЗДНЫЕ ПОСТУПЛЕНИЯ</t>
  </si>
  <si>
    <t>2 02 00000 00 0000 000</t>
  </si>
  <si>
    <t xml:space="preserve">000 2 02 00000 00 0000 000 </t>
  </si>
  <si>
    <t xml:space="preserve">Безвоздмездные поступления от других бюджетов бюджетной системы РФ </t>
  </si>
  <si>
    <t>2 02 03000 00 0000 151</t>
  </si>
  <si>
    <t>000 2  02 03999 00 0000 151</t>
  </si>
  <si>
    <t>Субвенции бюджетам субъектов РФ и муниципальных образований</t>
  </si>
  <si>
    <t>2 02 03024 03 0000 151</t>
  </si>
  <si>
    <t>000 2  02 03999 03 0300 151</t>
  </si>
  <si>
    <t>000 2  02 03999 03 0301 151</t>
  </si>
  <si>
    <t>000 2  02 03999 03 0302 151</t>
  </si>
  <si>
    <t>000 2  02 03999 03 0304 151</t>
  </si>
  <si>
    <t>2 07 00000 00 0000 180</t>
  </si>
  <si>
    <t xml:space="preserve">000 2 07 00000 00 0000 180 </t>
  </si>
  <si>
    <t>2 07 03000 03 0000 180</t>
  </si>
  <si>
    <t xml:space="preserve">000 2 07 04000 04 0300 180 </t>
  </si>
  <si>
    <t>Прочие безвозмездные поступления в бюджеты внутригородских муниципальных образований городов федерального значени Москвы и Санкт-Петербурга</t>
  </si>
  <si>
    <t xml:space="preserve">                                           ВСЕГО :</t>
  </si>
  <si>
    <t>Налог на доходы физических лиц с доходов, облагаемых по налоговой ставке, установленной п.1 ст.224 Налогового кодекса РФ, за исключением доходов, полученных физическими лицами, зарегистрированными в качестве индивидуальных предпринимателей,частных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</si>
  <si>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п.1 ст.224 Налогового кодекса РФ, и полученных физическими лицами, зарегистрированными в качестве индивидуальных предпринимателей,частных нотариусов и других лиц, занимающихся частной практикой</t>
  </si>
  <si>
    <t>Субвенции бюджетам внутригородских муниципальных образований городов федерального значени Москвы и Санкт-Петербурга на выполнение передаваемых полномочий субъектов РФ</t>
  </si>
  <si>
    <t>Доходы</t>
  </si>
  <si>
    <t>11</t>
  </si>
  <si>
    <t>Охрана семьи и детства</t>
  </si>
  <si>
    <t>Услуги связи</t>
  </si>
  <si>
    <t>КОСГУ</t>
  </si>
  <si>
    <t>ПЕРЕЧЕНЬ АДМИНИСТРАТОРОВ ДОХОДОВ БЮДЖЕТА</t>
  </si>
  <si>
    <t>Код бюджетной классификации</t>
  </si>
  <si>
    <t>Наименование главного администратора доходов бюджета муниципального образования Кунцево и виды (подвиды) доходов</t>
  </si>
  <si>
    <t>главного администра-тора доходов</t>
  </si>
  <si>
    <t xml:space="preserve">доходов местного бюджета </t>
  </si>
  <si>
    <t>Управление Федеральной налоговой службы России по г.Москве:</t>
  </si>
  <si>
    <t>1 17 01030 03 0000 180</t>
  </si>
  <si>
    <t>1 17 05030 03 0000 180</t>
  </si>
  <si>
    <t>Прочие неналоговые доходы, зачисляемые в бюджеты внутригородских муниципальных образований, в том числе:</t>
  </si>
  <si>
    <t>Возврат остатков субсидий, субвенций и иных межбюджетных трансфертов, имеющих целевое назначение прошлых лет из бюджетов внутригородских муниципальных образований городов федерального значения Москвы и Санкт-Петербурга</t>
  </si>
  <si>
    <t>08</t>
  </si>
  <si>
    <t xml:space="preserve">муниципального образования Кунцево на 2012 год </t>
  </si>
  <si>
    <t xml:space="preserve">                                                Собрания Кунцево</t>
  </si>
  <si>
    <t xml:space="preserve">                                                к решению муниципального </t>
  </si>
  <si>
    <t>1 01 02022 01 0000 110</t>
  </si>
  <si>
    <t>1 11 05033 01 0000 120</t>
  </si>
  <si>
    <t>Доходы от сдачи в аренду имущества, находящегося в оперативном управлении органов управления ВГМО городов федерального значения Москвы и Санкт-Петербурга и созданных ими учреждений (за исключением муниципальных автономных учреждений)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</si>
  <si>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</si>
  <si>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</si>
  <si>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</si>
  <si>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</si>
  <si>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1 17 05030 03 0001 180</t>
  </si>
  <si>
    <t>Проценты, начисляемые банками по остаткам на счетах по исполнению бюджета муниципального образования Кунцево</t>
  </si>
  <si>
    <t>Субвенции для осуществления передаваемых полномочий города Москвы на содержание муниципальных служащих, осуществляющих организацию деятельности районных комиссий по делам несовершеннолетних и защите их прав</t>
  </si>
  <si>
    <t>Субвенции для осуществления передаваемых полномочий города Москвы на содержание муниципальных служащих, осуществляющих организацию досуговой, социально-воспитательной, физкультурно-оздоровительной и спортивной работы с населением по месту жительства</t>
  </si>
  <si>
    <t>Субвенции для осуществления передаваемых полномочий города Москвы на содержание муниципальных служащих, осуществляющих организацию опеки, попечительства и патронажа</t>
  </si>
  <si>
    <t xml:space="preserve">                                                            Приложение 2</t>
  </si>
  <si>
    <t xml:space="preserve">                                                                                         к решению муниципального </t>
  </si>
  <si>
    <t xml:space="preserve">                                                                     Собрания Кунцево</t>
  </si>
  <si>
    <t>ИТОГО РАСХОДЫ:</t>
  </si>
  <si>
    <t>Наименование показателей</t>
  </si>
  <si>
    <t>Сумма в тыс.руб.</t>
  </si>
  <si>
    <t>ОБЩЕГОСУДАРСТВЕННЫЕ ВОПРОСЫ</t>
  </si>
  <si>
    <t>ИТОГО ПО РАЗДЕЛУ</t>
  </si>
  <si>
    <t xml:space="preserve">Заработная плата </t>
  </si>
  <si>
    <t xml:space="preserve">Начисления на выплаты по оплате труда 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</si>
  <si>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</si>
  <si>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</si>
  <si>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</si>
  <si>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</si>
  <si>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 xml:space="preserve">Прочие работы, услуги </t>
  </si>
  <si>
    <t>Социальное обеспечение</t>
  </si>
  <si>
    <t>Пособия по социальной помощи населению</t>
  </si>
  <si>
    <t xml:space="preserve"> Пенсии, пособия, выплачиваемые организациями сектора государственного управления 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</si>
  <si>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</si>
  <si>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</si>
  <si>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</si>
  <si>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 xml:space="preserve">Коммунальные услуги </t>
  </si>
  <si>
    <t>Социальные пенсии и пособия, выплачиваемые организациями сектора государственного управления</t>
  </si>
  <si>
    <t>Обеспечение деятельности муниципалитетов внутригородских муниципальных образований в части содержания муниципальных служащих для решения вопросов местного значения</t>
  </si>
  <si>
    <t>Фонд компенсаций</t>
  </si>
  <si>
    <t>Образование</t>
  </si>
  <si>
    <t xml:space="preserve">Здравоохранение, физическая культура и спорт </t>
  </si>
  <si>
    <t xml:space="preserve">                                                                                     к решению муниципального </t>
  </si>
  <si>
    <t xml:space="preserve">                                                                                     Собрания Кунцево</t>
  </si>
  <si>
    <t xml:space="preserve"> </t>
  </si>
  <si>
    <t>Средства массовой информации</t>
  </si>
  <si>
    <t>Другие вопросы в области культуры, кинематографии</t>
  </si>
  <si>
    <t xml:space="preserve">Мероприятия в сфере культуры, кинематографии </t>
  </si>
  <si>
    <t>Мероприятия в сфере средств массовой информации</t>
  </si>
  <si>
    <t>Социальная политика</t>
  </si>
  <si>
    <t>СФП =</t>
  </si>
  <si>
    <t>документ, содержщий основные параметры бюджета</t>
  </si>
  <si>
    <t>Разрабатывается ежегодно по форме и в порядке, установленным МА</t>
  </si>
  <si>
    <t>СРЕДНЕСРОЧНЫЙ ФИНАНСОВЫЙ ПЛАН ВГМО Кунцево на 2012-2014 годы</t>
  </si>
  <si>
    <t>Показатели</t>
  </si>
  <si>
    <t>годы</t>
  </si>
  <si>
    <r>
      <t xml:space="preserve">2007 </t>
    </r>
    <r>
      <rPr>
        <sz val="12"/>
        <color indexed="12"/>
        <rFont val="Arial Cyr"/>
        <family val="0"/>
      </rPr>
      <t>факт</t>
    </r>
  </si>
  <si>
    <r>
      <t xml:space="preserve">2008 </t>
    </r>
    <r>
      <rPr>
        <sz val="12"/>
        <color indexed="12"/>
        <rFont val="Arial Cyr"/>
        <family val="0"/>
      </rPr>
      <t>факт</t>
    </r>
  </si>
  <si>
    <r>
      <t xml:space="preserve">2009 </t>
    </r>
    <r>
      <rPr>
        <sz val="12"/>
        <color indexed="12"/>
        <rFont val="Arial Cyr"/>
        <family val="0"/>
      </rPr>
      <t>план</t>
    </r>
  </si>
  <si>
    <r>
      <t xml:space="preserve">2011 </t>
    </r>
    <r>
      <rPr>
        <sz val="12"/>
        <color indexed="12"/>
        <rFont val="Arial Cyr"/>
        <family val="0"/>
      </rPr>
      <t xml:space="preserve">план </t>
    </r>
  </si>
  <si>
    <t>1.</t>
  </si>
  <si>
    <r>
      <t xml:space="preserve">Прогнозируемый общий объём: </t>
    </r>
  </si>
  <si>
    <t>1.1.</t>
  </si>
  <si>
    <t xml:space="preserve"> - Доходов бюджета</t>
  </si>
  <si>
    <t xml:space="preserve"> -в том числе:</t>
  </si>
  <si>
    <t>от НДФЛ</t>
  </si>
  <si>
    <t>субвенции</t>
  </si>
  <si>
    <t>1.2.</t>
  </si>
  <si>
    <t xml:space="preserve"> - Расходов бюджета</t>
  </si>
  <si>
    <t>за счёт НДФЛ</t>
  </si>
  <si>
    <t>2.</t>
  </si>
  <si>
    <r>
      <t>Объёмы бюджетных ассигнований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0"/>
      </rPr>
      <t>по главным распорядителям бюджетных средств:</t>
    </r>
  </si>
  <si>
    <t>2.1.</t>
  </si>
  <si>
    <t>Муниципалитет</t>
  </si>
  <si>
    <t>3.</t>
  </si>
  <si>
    <r>
      <t xml:space="preserve">Дотации </t>
    </r>
    <r>
      <rPr>
        <b/>
        <sz val="11"/>
        <rFont val="Arial Cyr"/>
        <family val="0"/>
      </rPr>
      <t>на выравнивание бюджетной обеспеченности</t>
    </r>
  </si>
  <si>
    <t xml:space="preserve"> -</t>
  </si>
  <si>
    <t>4.</t>
  </si>
  <si>
    <t>Нормативы отчислений от НДФЛ</t>
  </si>
  <si>
    <t>5.</t>
  </si>
  <si>
    <r>
      <t>Дефицит</t>
    </r>
    <r>
      <rPr>
        <b/>
        <sz val="12"/>
        <rFont val="Arial Cyr"/>
        <family val="0"/>
      </rPr>
      <t xml:space="preserve"> (профицит) бюджета</t>
    </r>
  </si>
  <si>
    <t>6.</t>
  </si>
  <si>
    <t>Верхний предел муниципального долга</t>
  </si>
  <si>
    <t>7.</t>
  </si>
  <si>
    <r>
      <t xml:space="preserve">Прогнозируемый объём С.О. на начало года </t>
    </r>
    <r>
      <rPr>
        <sz val="12"/>
        <color indexed="10"/>
        <rFont val="Arial Cyr"/>
        <family val="0"/>
      </rPr>
      <t>(</t>
    </r>
    <r>
      <rPr>
        <b/>
        <sz val="12"/>
        <color indexed="10"/>
        <rFont val="Arial Cyr"/>
        <family val="0"/>
      </rPr>
      <t>без субвенций</t>
    </r>
    <r>
      <rPr>
        <sz val="12"/>
        <color indexed="10"/>
        <rFont val="Arial Cyr"/>
        <family val="0"/>
      </rPr>
      <t>)</t>
    </r>
  </si>
  <si>
    <t>на  2012  год</t>
  </si>
  <si>
    <t>Функциональная структура расходов бюджета</t>
  </si>
  <si>
    <t>муниципального образования Кунцево на 2012 год</t>
  </si>
  <si>
    <t>Объёмы бюджетных ассигнований на 2012 год</t>
  </si>
  <si>
    <t>по разделам, подразделам, целевым статьям и видам расходов</t>
  </si>
  <si>
    <t>классификации расходов бюджета ВГМО Кунцево</t>
  </si>
  <si>
    <t>- медицина</t>
  </si>
  <si>
    <t>- подписка</t>
  </si>
  <si>
    <t>- повышение квалификации</t>
  </si>
  <si>
    <t>- 1с8 + электр.отчетность</t>
  </si>
  <si>
    <t>- страхование помещений</t>
  </si>
  <si>
    <t>субвенции:</t>
  </si>
  <si>
    <t>Муниципалитет Кунцево</t>
  </si>
  <si>
    <t>Иные доходы местного бюджета, администрирование которых может осуществляться муниципалитетом Кунцево:</t>
  </si>
  <si>
    <t>2 19 03000 03 0000 151</t>
  </si>
  <si>
    <t xml:space="preserve">                                                                            к решению муниципального</t>
  </si>
  <si>
    <t xml:space="preserve">                                                                            Собрания Кунцево</t>
  </si>
  <si>
    <t xml:space="preserve">                                                Приложение 5</t>
  </si>
  <si>
    <t>121</t>
  </si>
  <si>
    <t xml:space="preserve">Руководство и управление в сфере установленных функций </t>
  </si>
  <si>
    <t>001 00 00</t>
  </si>
  <si>
    <t xml:space="preserve">Территориальные органы </t>
  </si>
  <si>
    <t>001 15 00</t>
  </si>
  <si>
    <t>122</t>
  </si>
  <si>
    <t>244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</si>
  <si>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</si>
  <si>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</si>
  <si>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</si>
  <si>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001 10 00</t>
  </si>
  <si>
    <t>Депутаты Государственной Думы и их помощники</t>
  </si>
  <si>
    <t>100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</si>
  <si>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управления, государственными внебюжетными фондами</t>
  </si>
  <si>
    <t>Закупка товаров, работ и услуг для государственных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</si>
  <si>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</si>
  <si>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001 15 01</t>
  </si>
  <si>
    <t>001 15 02</t>
  </si>
  <si>
    <t>- прочее</t>
  </si>
  <si>
    <t>300</t>
  </si>
  <si>
    <t>Социальное обеспечение и иные выплаты населению</t>
  </si>
  <si>
    <t>360</t>
  </si>
  <si>
    <t>Иные выплаты населению</t>
  </si>
  <si>
    <t>33А 01 00</t>
  </si>
  <si>
    <t>33А 01 01</t>
  </si>
  <si>
    <t>Финансовое обеспечение переданных внутригородским муниципальным образованиям полномочий  по содержанию муниципальных служащих, осуществляющих организацию деятельности районных комиссий по делам несовершеннолетних и защите их прав</t>
  </si>
  <si>
    <t>33А 01 11</t>
  </si>
  <si>
    <t>- за счет субвенции из бюджета города Москвы</t>
  </si>
  <si>
    <t>-  за счет собственных средств  местного бюджета, дополнительно направляемых на переданные полномочия</t>
  </si>
  <si>
    <t>33А 01 21</t>
  </si>
  <si>
    <t>33А 01 02</t>
  </si>
  <si>
    <t>Финансовое обеспечение переданных внутригородским муни­ципальным образованиям полномочий  по содержанию муниципальных служащих, осуществляющих организацию досуговой, социально-воспитательной, физкультурно-оздоровительной и спортивной работы с населением</t>
  </si>
  <si>
    <t>33А 01 12</t>
  </si>
  <si>
    <t>33А 01 22</t>
  </si>
  <si>
    <t>33А 01 04</t>
  </si>
  <si>
    <t>Финансовое обеспечение переданных внутригородским муниципальным образованиям полномочий  по содержанию муниципальных служащих, осуществляющих организацию опеки, попечительства и патронажа</t>
  </si>
  <si>
    <t>33А 01 14</t>
  </si>
  <si>
    <t>-</t>
  </si>
  <si>
    <t>33А 01 24</t>
  </si>
  <si>
    <t xml:space="preserve">Резервные фонды </t>
  </si>
  <si>
    <t>800</t>
  </si>
  <si>
    <t>Иные бюджетные ассигнования</t>
  </si>
  <si>
    <t>870</t>
  </si>
  <si>
    <t>Резервные средства</t>
  </si>
  <si>
    <t>Реализация государственных функций, связанных с общегосударственным управлением</t>
  </si>
  <si>
    <t>880</t>
  </si>
  <si>
    <t>Специальные расходы</t>
  </si>
  <si>
    <t>Финансовое обеспечение переданных внутригородским муниципальным образованиям полномочий  по организации досуговой и социально-воспитательной работы с населением по месту жительства</t>
  </si>
  <si>
    <t>33А 01 03</t>
  </si>
  <si>
    <t>33А 01 13</t>
  </si>
  <si>
    <t>600</t>
  </si>
  <si>
    <t>611</t>
  </si>
  <si>
    <t>612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</si>
  <si>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</si>
  <si>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Предоставление субсидий федеральным бюджетам, автономным учреждениям и иным некоммерческим организациям</t>
  </si>
  <si>
    <t>Субсидии бюджетным учреждениям на иные цели</t>
  </si>
  <si>
    <t>33А 01 23</t>
  </si>
  <si>
    <t>Культура и кинематография</t>
  </si>
  <si>
    <t>440 01 00</t>
  </si>
  <si>
    <t>Массовый спорт</t>
  </si>
  <si>
    <t>10А 03 00</t>
  </si>
  <si>
    <t>Финансовое обеспечение переданных внутригородским муниципальным образованиям полномочий  по организации физкультурно-оздоровительной и спортивной работы с населением по месту жительства</t>
  </si>
  <si>
    <t>10А 03 10</t>
  </si>
  <si>
    <t>10А 03 20</t>
  </si>
  <si>
    <t>444 01 00</t>
  </si>
  <si>
    <t>- МП "Рублевская палитра", "Родная песня", "Рублевский карнавал"</t>
  </si>
  <si>
    <t>- МП "Нескучный дом"</t>
  </si>
  <si>
    <t>- МП "Молодежь: активная жизненная позиция"</t>
  </si>
  <si>
    <t>- газета "Кунцево"</t>
  </si>
  <si>
    <t>- газета "Молодо-Зелено"</t>
  </si>
  <si>
    <t>- книга "Наследие Кунцева"</t>
  </si>
  <si>
    <t>- обслуживание и тех.поддержка сайта</t>
  </si>
  <si>
    <r>
      <t>2011</t>
    </r>
    <r>
      <rPr>
        <b/>
        <sz val="12"/>
        <color indexed="10"/>
        <rFont val="Arial Cyr"/>
        <family val="0"/>
      </rPr>
      <t xml:space="preserve"> 11</t>
    </r>
    <r>
      <rPr>
        <sz val="12"/>
        <color indexed="10"/>
        <rFont val="Arial Cyr"/>
        <family val="0"/>
      </rPr>
      <t xml:space="preserve"> </t>
    </r>
    <r>
      <rPr>
        <sz val="12"/>
        <color indexed="12"/>
        <rFont val="Arial Cyr"/>
        <family val="0"/>
      </rPr>
      <t>мес</t>
    </r>
  </si>
  <si>
    <t xml:space="preserve">                                                Приложение 1</t>
  </si>
  <si>
    <t xml:space="preserve">                                                                                     Приложение 3</t>
  </si>
  <si>
    <t xml:space="preserve">                                                                            Приложение № 6</t>
  </si>
  <si>
    <t>Ведомственная структура расходов бюджета</t>
  </si>
  <si>
    <t>объемы бюджетных ассигнований на 2012г.г. по разделам функциональной классификации приведены в Приложении 6</t>
  </si>
  <si>
    <t xml:space="preserve">                                                                                     Приложение 4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</si>
  <si>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</si>
  <si>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</si>
  <si>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1 16 32000 03 0000 140</t>
  </si>
  <si>
    <t>1 16 23031 03 0000 140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</si>
  <si>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муниципальных образований городов федерального значения Москвы и Санкт-Петербурга</t>
  </si>
  <si>
    <t xml:space="preserve">Субвенции для осуществления передаваемых полномочий города Москвы на осуществление физкультурно-оздоровительной и спортивной работы с населением по месту жительства </t>
  </si>
  <si>
    <t>Субвенции для осуществления передаваемых полномочий города Москвы на осуществление досуговой и социально-воспитательной работы с населением по месту жительства</t>
  </si>
  <si>
    <t>Муниципальное бюджетное учреждение "Центр досуга Кунцево"</t>
  </si>
  <si>
    <t>1 01 02021 01 5000 110</t>
  </si>
  <si>
    <t>1 01 02022 01 5000 110</t>
  </si>
  <si>
    <t xml:space="preserve">                                                от 20.12.2011 №58-3.МСК/11. </t>
  </si>
  <si>
    <t xml:space="preserve">                                                                                             от 20.12.2011г. № 58-3.МСК/11.  </t>
  </si>
  <si>
    <t xml:space="preserve">                                                                                     от 20.12.2011 № 58-3.МСК/11. </t>
  </si>
  <si>
    <t xml:space="preserve">                                                от 20.12.2011 № 58-3. МСК/11. </t>
  </si>
  <si>
    <t xml:space="preserve">                                                                            от 20.12.2011 № 58-3.МСК/11.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</si>
  <si>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муниципальных образований городов федерального значения Москвы и Санкт-Петербурга)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</si>
</sst>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0.0"/>
    <numFmt numFmtId="166" formatCode="0.000"/>
    <numFmt numFmtId="167" formatCode="#,##0.0"/>
    <numFmt numFmtId="168" formatCode="#,##0.00_ ;[Red]\-#,##0.00\ "/>
    <numFmt numFmtId="169" formatCode="0;[Red]0"/>
    <numFmt numFmtId="170" formatCode="#,##0_ ;[Red]\-#,##0\ "/>
    <numFmt numFmtId="171" formatCode="_-* #,##0.0_р_._-;\-* #,##0.0_р_._-;_-* &quot;-&quot;?_р_._-;_-@_-"/>
    <numFmt numFmtId="172" formatCode="_-* #,##0.000_р_._-;\-* #,##0.000_р_._-;_-* &quot;-&quot;_р_._-;_-@_-"/>
    <numFmt numFmtId="173" formatCode="#,##0_ ;\-#,##0\ "/>
    <numFmt numFmtId="174" formatCode="0.0000%"/>
    <numFmt numFmtId="175" formatCode="_-* #,##0.0_р_._-;\-* #,##0.0_р_._-;_-* &quot;-&quot;_р_._-;_-@_-"/>
    <numFmt numFmtId="176" formatCode="#,##0.0_ ;\-#,##0.0\ "/>
    <numFmt numFmtId="177" formatCode="_-* #,##0.0_р_._-;\-* #,##0.0_р_._-;_-* &quot;-&quot;??_р_._-;_-@_-"/>
    <numFmt numFmtId="178" formatCode="#,##0.0_ ;[Red]\-#,##0.0\ "/>
    <numFmt numFmtId="179" formatCode="_-* #,##0.00_р_._-;\-* #,##0.00_р_._-;_-* &quot;-&quot;_р_._-;_-@_-"/>
    <numFmt numFmtId="180" formatCode="_-* #,##0.0000_р_._-;\-* #,##0.0000_р_._-;_-* &quot;-&quot;_р_._-;_-@_-"/>
    <numFmt numFmtId="181" formatCode="#,##0.000"/>
    <numFmt numFmtId="182" formatCode="0.00000"/>
    <numFmt numFmtId="183" formatCode="0.0000"/>
    <numFmt numFmtId="184" formatCode="0.000000"/>
    <numFmt numFmtId="185" formatCode="0.0000000"/>
    <numFmt numFmtId="186" formatCode="0.00000_ ;[Red]\-0.00000\ "/>
    <numFmt numFmtId="187" formatCode="0.00000000"/>
    <numFmt numFmtId="188" formatCode="0.000000000"/>
    <numFmt numFmtId="189" formatCode="#,##0.0000"/>
    <numFmt numFmtId="190" formatCode="#,##0.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&quot;$&quot;* #,##0_);_(&quot;$&quot;* \(#,##0\);_(&quot;$&quot;* &quot;-&quot;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_-* #,##0_р_._-;\-* #,##0_р_._-;_-* &quot;-&quot;??_р_._-;_-@_-"/>
    <numFmt numFmtId="208" formatCode="0.000_ ;[Red]\-0.000\ "/>
    <numFmt numFmtId="209" formatCode="0.0%"/>
    <numFmt numFmtId="210" formatCode="0.000%"/>
    <numFmt numFmtId="211" formatCode="[$-419]d\ mmm;@"/>
    <numFmt numFmtId="212" formatCode="0.00_ ;[Red]\-0.00\ "/>
    <numFmt numFmtId="213" formatCode="d/m;@"/>
    <numFmt numFmtId="214" formatCode="[$-FC19]yyyy\,\ dd\ mmmm;@"/>
    <numFmt numFmtId="215" formatCode="_-* #,##0_р_._-;\-* #,##0_р_._-;_-* &quot;-&quot;?_р_._-;_-@_-"/>
    <numFmt numFmtId="216" formatCode="yyyy"/>
    <numFmt numFmtId="217" formatCode="#,##0.000_ ;[Red]\-#,##0.000\ "/>
    <numFmt numFmtId="218" formatCode="#,##0.0;[Red]#,##0.0"/>
    <numFmt numFmtId="219" formatCode="#,##0.0_р_.;[Red]#,##0.0_р_."/>
    <numFmt numFmtId="220" formatCode="&quot;Да&quot;;&quot;Да&quot;;&quot;Нет&quot;"/>
    <numFmt numFmtId="221" formatCode="&quot;Истина&quot;;&quot;Истина&quot;;&quot;Ложь&quot;"/>
    <numFmt numFmtId="222" formatCode="&quot;Вкл&quot;;&quot;Вкл&quot;;&quot;Выкл&quot;"/>
    <numFmt numFmtId="223" formatCode="[$€-2]\ ###,000_);[Red]\([$€-2]\ ###,000\)"/>
    <numFmt numFmtId="224" formatCode="#,##0.00_р_."/>
    <numFmt numFmtId="225" formatCode="#,##0.0_р_."/>
    <numFmt numFmtId="226" formatCode="_(* #,##0.0_);_(* \(#,##0.0\);_(* &quot;-&quot;??_);_(@_)"/>
  </numFmts>
  <fonts count="93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11"/>
      <name val="Arial Cyr"/>
      <family val="2"/>
    </font>
    <font>
      <b/>
      <sz val="14"/>
      <name val="Times New Roman"/>
      <family val="1"/>
    </font>
    <font>
      <b/>
      <sz val="11"/>
      <name val="Arial Cyr"/>
      <family val="0"/>
    </font>
    <font>
      <sz val="9"/>
      <name val="Arial Cyr"/>
      <family val="0"/>
    </font>
    <font>
      <b/>
      <sz val="13"/>
      <name val="Times New Roman"/>
      <family val="1"/>
    </font>
    <font>
      <sz val="12"/>
      <name val="Arial Cyr"/>
      <family val="2"/>
    </font>
    <font>
      <i/>
      <sz val="11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sz val="12"/>
      <color indexed="10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10"/>
      <color indexed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0"/>
    </font>
    <font>
      <sz val="12"/>
      <color indexed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Courier New"/>
      <family val="3"/>
    </font>
    <font>
      <b/>
      <sz val="10"/>
      <color indexed="10"/>
      <name val="Algerian"/>
      <family val="5"/>
    </font>
    <font>
      <b/>
      <sz val="13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 Cyr"/>
      <family val="2"/>
    </font>
    <font>
      <b/>
      <sz val="10"/>
      <color indexed="60"/>
      <name val="Arial Cyr"/>
      <family val="0"/>
    </font>
    <font>
      <b/>
      <i/>
      <sz val="10"/>
      <name val="Arial Cyr"/>
      <family val="0"/>
    </font>
    <font>
      <sz val="7"/>
      <color indexed="53"/>
      <name val="Arial Cyr"/>
      <family val="0"/>
    </font>
    <font>
      <i/>
      <sz val="9"/>
      <name val="Arial Cyr"/>
      <family val="0"/>
    </font>
    <font>
      <b/>
      <u val="single"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2"/>
      <color indexed="12"/>
      <name val="Arial Cyr"/>
      <family val="0"/>
    </font>
    <font>
      <sz val="12"/>
      <color indexed="12"/>
      <name val="Arial Cyr"/>
      <family val="0"/>
    </font>
    <font>
      <b/>
      <sz val="12"/>
      <color indexed="10"/>
      <name val="Arial Cyr"/>
      <family val="0"/>
    </font>
    <font>
      <sz val="8"/>
      <color indexed="17"/>
      <name val="Arial Cyr"/>
      <family val="0"/>
    </font>
    <font>
      <sz val="13"/>
      <name val="Arial Cyr"/>
      <family val="0"/>
    </font>
    <font>
      <b/>
      <sz val="13"/>
      <color indexed="60"/>
      <name val="Arial Cyr"/>
      <family val="0"/>
    </font>
    <font>
      <b/>
      <i/>
      <sz val="12"/>
      <color indexed="14"/>
      <name val="Arial Cyr"/>
      <family val="0"/>
    </font>
    <font>
      <b/>
      <i/>
      <sz val="13"/>
      <color indexed="14"/>
      <name val="Arial Cyr"/>
      <family val="0"/>
    </font>
    <font>
      <i/>
      <sz val="12"/>
      <color indexed="14"/>
      <name val="Arial Cyr"/>
      <family val="0"/>
    </font>
    <font>
      <b/>
      <sz val="13"/>
      <color indexed="14"/>
      <name val="Arial Cyr"/>
      <family val="0"/>
    </font>
    <font>
      <b/>
      <sz val="13"/>
      <color indexed="10"/>
      <name val="Arial Cyr"/>
      <family val="0"/>
    </font>
    <font>
      <b/>
      <i/>
      <sz val="12"/>
      <color indexed="20"/>
      <name val="Arial Cyr"/>
      <family val="0"/>
    </font>
    <font>
      <i/>
      <sz val="12"/>
      <color indexed="20"/>
      <name val="Arial Cyr"/>
      <family val="0"/>
    </font>
    <font>
      <i/>
      <sz val="13"/>
      <color indexed="20"/>
      <name val="Arial Cyr"/>
      <family val="0"/>
    </font>
    <font>
      <b/>
      <sz val="12"/>
      <color indexed="14"/>
      <name val="Arial Cyr"/>
      <family val="0"/>
    </font>
    <font>
      <sz val="12"/>
      <color indexed="14"/>
      <name val="Arial Cyr"/>
      <family val="0"/>
    </font>
    <font>
      <i/>
      <sz val="11"/>
      <color indexed="12"/>
      <name val="Arial Cyr"/>
      <family val="0"/>
    </font>
    <font>
      <sz val="13"/>
      <name val="Times New Roman"/>
      <family val="1"/>
    </font>
    <font>
      <b/>
      <sz val="12"/>
      <color indexed="60"/>
      <name val="Arial Cyr"/>
      <family val="0"/>
    </font>
    <font>
      <sz val="10"/>
      <color indexed="10"/>
      <name val="Arial Cyr"/>
      <family val="0"/>
    </font>
    <font>
      <i/>
      <sz val="10"/>
      <color indexed="10"/>
      <name val="Arial Cyr"/>
      <family val="0"/>
    </font>
    <font>
      <b/>
      <sz val="14"/>
      <name val="Arial Cyr"/>
      <family val="0"/>
    </font>
    <font>
      <b/>
      <i/>
      <sz val="10"/>
      <name val="Arial"/>
      <family val="2"/>
    </font>
    <font>
      <b/>
      <i/>
      <sz val="10"/>
      <color indexed="14"/>
      <name val="Arial"/>
      <family val="2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8" borderId="0" applyNumberFormat="0" applyBorder="0" applyAlignment="0" applyProtection="0"/>
    <xf numFmtId="0" fontId="69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9" borderId="0" applyNumberFormat="0" applyBorder="0" applyAlignment="0" applyProtection="0"/>
    <xf numFmtId="0" fontId="71" fillId="7" borderId="1" applyNumberFormat="0" applyAlignment="0" applyProtection="0"/>
    <xf numFmtId="0" fontId="72" fillId="20" borderId="2" applyNumberFormat="0" applyAlignment="0" applyProtection="0"/>
    <xf numFmtId="0" fontId="7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1" borderId="7" applyNumberFormat="0" applyAlignment="0" applyProtection="0"/>
    <xf numFmtId="0" fontId="79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81" fillId="3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4" borderId="0" applyNumberFormat="0" applyBorder="0" applyAlignment="0" applyProtection="0"/>
  </cellStyleXfs>
  <cellXfs count="65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55" applyFont="1">
      <alignment/>
      <protection/>
    </xf>
    <xf numFmtId="0" fontId="2" fillId="0" borderId="0" xfId="55">
      <alignment/>
      <protection/>
    </xf>
    <xf numFmtId="0" fontId="5" fillId="0" borderId="0" xfId="55" applyFont="1" applyAlignment="1">
      <alignment horizontal="left"/>
      <protection/>
    </xf>
    <xf numFmtId="0" fontId="8" fillId="0" borderId="10" xfId="55" applyFont="1" applyBorder="1" applyAlignment="1">
      <alignment horizontal="center"/>
      <protection/>
    </xf>
    <xf numFmtId="0" fontId="8" fillId="0" borderId="11" xfId="55" applyFont="1" applyBorder="1" applyAlignment="1">
      <alignment horizontal="center"/>
      <protection/>
    </xf>
    <xf numFmtId="0" fontId="8" fillId="0" borderId="12" xfId="55" applyFont="1" applyBorder="1" applyAlignment="1">
      <alignment horizontal="center"/>
      <protection/>
    </xf>
    <xf numFmtId="0" fontId="8" fillId="0" borderId="13" xfId="55" applyFont="1" applyBorder="1" applyAlignment="1">
      <alignment horizontal="center"/>
      <protection/>
    </xf>
    <xf numFmtId="0" fontId="2" fillId="0" borderId="14" xfId="55" applyBorder="1">
      <alignment/>
      <protection/>
    </xf>
    <xf numFmtId="167" fontId="20" fillId="0" borderId="0" xfId="55" applyNumberFormat="1" applyFont="1" applyBorder="1">
      <alignment/>
      <protection/>
    </xf>
    <xf numFmtId="0" fontId="17" fillId="0" borderId="0" xfId="55" applyFont="1" applyBorder="1" applyAlignment="1">
      <alignment horizontal="right"/>
      <protection/>
    </xf>
    <xf numFmtId="0" fontId="2" fillId="0" borderId="15" xfId="55" applyBorder="1">
      <alignment/>
      <protection/>
    </xf>
    <xf numFmtId="49" fontId="11" fillId="0" borderId="0" xfId="55" applyNumberFormat="1" applyFont="1" applyAlignment="1">
      <alignment horizontal="center"/>
      <protection/>
    </xf>
    <xf numFmtId="0" fontId="14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Border="1">
      <alignment/>
      <protection/>
    </xf>
    <xf numFmtId="0" fontId="15" fillId="0" borderId="0" xfId="55" applyFont="1" applyBorder="1">
      <alignment/>
      <protection/>
    </xf>
    <xf numFmtId="0" fontId="0" fillId="0" borderId="0" xfId="0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2" fillId="0" borderId="14" xfId="55" applyFont="1" applyBorder="1">
      <alignment/>
      <protection/>
    </xf>
    <xf numFmtId="0" fontId="8" fillId="0" borderId="15" xfId="0" applyFont="1" applyBorder="1" applyAlignment="1">
      <alignment/>
    </xf>
    <xf numFmtId="0" fontId="22" fillId="0" borderId="19" xfId="55" applyFont="1" applyBorder="1">
      <alignment/>
      <protection/>
    </xf>
    <xf numFmtId="0" fontId="0" fillId="0" borderId="15" xfId="0" applyBorder="1" applyAlignment="1">
      <alignment/>
    </xf>
    <xf numFmtId="0" fontId="8" fillId="0" borderId="19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0" xfId="0" applyAlignment="1">
      <alignment wrapText="1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23" fillId="0" borderId="0" xfId="55" applyFont="1">
      <alignment/>
      <protection/>
    </xf>
    <xf numFmtId="0" fontId="24" fillId="0" borderId="0" xfId="55" applyFont="1">
      <alignment/>
      <protection/>
    </xf>
    <xf numFmtId="0" fontId="23" fillId="0" borderId="0" xfId="55" applyFont="1" applyAlignment="1">
      <alignment horizontal="left"/>
      <protection/>
    </xf>
    <xf numFmtId="0" fontId="16" fillId="0" borderId="0" xfId="0" applyFont="1" applyAlignment="1">
      <alignment horizontal="right"/>
    </xf>
    <xf numFmtId="0" fontId="6" fillId="0" borderId="0" xfId="55" applyFont="1" applyBorder="1" applyAlignment="1">
      <alignment horizontal="left"/>
      <protection/>
    </xf>
    <xf numFmtId="0" fontId="6" fillId="0" borderId="14" xfId="55" applyFont="1" applyBorder="1" applyAlignment="1">
      <alignment horizontal="left"/>
      <protection/>
    </xf>
    <xf numFmtId="49" fontId="22" fillId="0" borderId="14" xfId="55" applyNumberFormat="1" applyFont="1" applyBorder="1" applyAlignment="1">
      <alignment horizontal="left"/>
      <protection/>
    </xf>
    <xf numFmtId="0" fontId="10" fillId="0" borderId="0" xfId="55" applyFont="1" applyBorder="1" applyAlignment="1">
      <alignment horizontal="left"/>
      <protection/>
    </xf>
    <xf numFmtId="49" fontId="22" fillId="0" borderId="15" xfId="55" applyNumberFormat="1" applyFont="1" applyBorder="1" applyAlignment="1">
      <alignment horizontal="left"/>
      <protection/>
    </xf>
    <xf numFmtId="0" fontId="2" fillId="0" borderId="0" xfId="55" applyFont="1" applyAlignment="1">
      <alignment horizontal="right"/>
      <protection/>
    </xf>
    <xf numFmtId="0" fontId="9" fillId="0" borderId="0" xfId="55" applyFont="1" applyAlignment="1">
      <alignment horizontal="right"/>
      <protection/>
    </xf>
    <xf numFmtId="167" fontId="21" fillId="0" borderId="14" xfId="55" applyNumberFormat="1" applyFont="1" applyBorder="1" applyAlignment="1">
      <alignment horizontal="right"/>
      <protection/>
    </xf>
    <xf numFmtId="178" fontId="6" fillId="0" borderId="14" xfId="55" applyNumberFormat="1" applyFont="1" applyBorder="1" applyAlignment="1">
      <alignment horizontal="right"/>
      <protection/>
    </xf>
    <xf numFmtId="178" fontId="25" fillId="0" borderId="14" xfId="55" applyNumberFormat="1" applyFont="1" applyBorder="1" applyAlignment="1">
      <alignment horizontal="right"/>
      <protection/>
    </xf>
    <xf numFmtId="178" fontId="6" fillId="0" borderId="14" xfId="55" applyNumberFormat="1" applyFont="1" applyBorder="1" applyAlignment="1">
      <alignment horizontal="right"/>
      <protection/>
    </xf>
    <xf numFmtId="178" fontId="2" fillId="0" borderId="14" xfId="55" applyNumberFormat="1" applyFont="1" applyBorder="1" applyAlignment="1">
      <alignment horizontal="right"/>
      <protection/>
    </xf>
    <xf numFmtId="178" fontId="13" fillId="0" borderId="14" xfId="55" applyNumberFormat="1" applyFont="1" applyBorder="1" applyAlignment="1">
      <alignment horizontal="right"/>
      <protection/>
    </xf>
    <xf numFmtId="178" fontId="2" fillId="0" borderId="15" xfId="55" applyNumberFormat="1" applyFont="1" applyBorder="1" applyAlignment="1">
      <alignment horizontal="right"/>
      <protection/>
    </xf>
    <xf numFmtId="178" fontId="2" fillId="0" borderId="0" xfId="55" applyNumberFormat="1" applyFont="1" applyAlignment="1">
      <alignment horizontal="right"/>
      <protection/>
    </xf>
    <xf numFmtId="178" fontId="14" fillId="0" borderId="0" xfId="55" applyNumberFormat="1" applyFont="1" applyAlignment="1">
      <alignment horizontal="right"/>
      <protection/>
    </xf>
    <xf numFmtId="0" fontId="5" fillId="0" borderId="0" xfId="55" applyFont="1" applyAlignment="1">
      <alignment horizontal="center"/>
      <protection/>
    </xf>
    <xf numFmtId="0" fontId="6" fillId="0" borderId="15" xfId="55" applyFont="1" applyBorder="1" applyAlignment="1">
      <alignment horizontal="left"/>
      <protection/>
    </xf>
    <xf numFmtId="0" fontId="6" fillId="0" borderId="20" xfId="55" applyFont="1" applyBorder="1" applyAlignment="1">
      <alignment horizontal="left"/>
      <protection/>
    </xf>
    <xf numFmtId="0" fontId="22" fillId="0" borderId="21" xfId="55" applyFont="1" applyBorder="1">
      <alignment/>
      <protection/>
    </xf>
    <xf numFmtId="0" fontId="27" fillId="0" borderId="0" xfId="0" applyFont="1" applyAlignment="1">
      <alignment/>
    </xf>
    <xf numFmtId="0" fontId="22" fillId="0" borderId="14" xfId="55" applyFont="1" applyBorder="1" applyAlignment="1">
      <alignment vertical="center"/>
      <protection/>
    </xf>
    <xf numFmtId="0" fontId="22" fillId="0" borderId="22" xfId="55" applyFont="1" applyBorder="1" applyAlignment="1">
      <alignment vertical="center"/>
      <protection/>
    </xf>
    <xf numFmtId="0" fontId="22" fillId="0" borderId="19" xfId="55" applyFont="1" applyBorder="1" applyAlignment="1">
      <alignment vertical="center"/>
      <protection/>
    </xf>
    <xf numFmtId="0" fontId="22" fillId="0" borderId="22" xfId="55" applyFont="1" applyBorder="1" applyAlignment="1">
      <alignment horizontal="center" vertical="center"/>
      <protection/>
    </xf>
    <xf numFmtId="0" fontId="2" fillId="0" borderId="14" xfId="55" applyFont="1" applyBorder="1" applyAlignment="1">
      <alignment horizontal="right"/>
      <protection/>
    </xf>
    <xf numFmtId="0" fontId="6" fillId="0" borderId="19" xfId="55" applyFont="1" applyBorder="1" applyAlignment="1">
      <alignment horizontal="left"/>
      <protection/>
    </xf>
    <xf numFmtId="0" fontId="22" fillId="0" borderId="14" xfId="55" applyFont="1" applyBorder="1" applyAlignment="1">
      <alignment horizontal="left"/>
      <protection/>
    </xf>
    <xf numFmtId="0" fontId="22" fillId="0" borderId="14" xfId="55" applyFont="1" applyBorder="1" applyAlignment="1">
      <alignment horizontal="left" wrapText="1"/>
      <protection/>
    </xf>
    <xf numFmtId="178" fontId="6" fillId="0" borderId="19" xfId="55" applyNumberFormat="1" applyFont="1" applyBorder="1" applyAlignment="1">
      <alignment horizontal="right"/>
      <protection/>
    </xf>
    <xf numFmtId="0" fontId="22" fillId="0" borderId="14" xfId="55" applyFont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" fillId="0" borderId="14" xfId="55" applyFont="1" applyBorder="1">
      <alignment/>
      <protection/>
    </xf>
    <xf numFmtId="49" fontId="11" fillId="0" borderId="14" xfId="55" applyNumberFormat="1" applyFont="1" applyBorder="1" applyAlignment="1">
      <alignment horizontal="center"/>
      <protection/>
    </xf>
    <xf numFmtId="178" fontId="5" fillId="0" borderId="14" xfId="55" applyNumberFormat="1" applyFont="1" applyBorder="1">
      <alignment/>
      <protection/>
    </xf>
    <xf numFmtId="171" fontId="5" fillId="0" borderId="14" xfId="55" applyNumberFormat="1" applyFont="1" applyBorder="1">
      <alignment/>
      <protection/>
    </xf>
    <xf numFmtId="0" fontId="11" fillId="0" borderId="0" xfId="55" applyFont="1" applyBorder="1" applyAlignment="1">
      <alignment vertical="center" wrapText="1"/>
      <protection/>
    </xf>
    <xf numFmtId="0" fontId="6" fillId="0" borderId="14" xfId="55" applyFont="1" applyBorder="1">
      <alignment/>
      <protection/>
    </xf>
    <xf numFmtId="0" fontId="0" fillId="0" borderId="0" xfId="0" applyFont="1" applyBorder="1" applyAlignment="1">
      <alignment horizontal="left" vertical="center" wrapText="1"/>
    </xf>
    <xf numFmtId="0" fontId="11" fillId="0" borderId="0" xfId="55" applyFont="1" applyBorder="1" applyAlignment="1">
      <alignment horizontal="left" vertical="center" wrapText="1"/>
      <protection/>
    </xf>
    <xf numFmtId="49" fontId="11" fillId="0" borderId="0" xfId="55" applyNumberFormat="1" applyFont="1" applyBorder="1" applyAlignment="1">
      <alignment horizontal="center"/>
      <protection/>
    </xf>
    <xf numFmtId="49" fontId="11" fillId="0" borderId="23" xfId="55" applyNumberFormat="1" applyFont="1" applyBorder="1" applyAlignment="1">
      <alignment horizontal="center"/>
      <protection/>
    </xf>
    <xf numFmtId="0" fontId="5" fillId="0" borderId="0" xfId="55" applyFont="1" applyBorder="1">
      <alignment/>
      <protection/>
    </xf>
    <xf numFmtId="0" fontId="2" fillId="0" borderId="14" xfId="55" applyFont="1" applyBorder="1" applyAlignment="1">
      <alignment horizontal="left"/>
      <protection/>
    </xf>
    <xf numFmtId="171" fontId="5" fillId="0" borderId="16" xfId="55" applyNumberFormat="1" applyFont="1" applyBorder="1">
      <alignment/>
      <protection/>
    </xf>
    <xf numFmtId="0" fontId="11" fillId="0" borderId="16" xfId="55" applyFont="1" applyBorder="1" applyAlignment="1">
      <alignment vertical="center" wrapText="1"/>
      <protection/>
    </xf>
    <xf numFmtId="0" fontId="22" fillId="0" borderId="14" xfId="55" applyFont="1" applyBorder="1" applyAlignment="1">
      <alignment wrapText="1"/>
      <protection/>
    </xf>
    <xf numFmtId="49" fontId="22" fillId="0" borderId="0" xfId="55" applyNumberFormat="1" applyFont="1" applyBorder="1" applyAlignment="1">
      <alignment horizontal="left"/>
      <protection/>
    </xf>
    <xf numFmtId="0" fontId="22" fillId="0" borderId="0" xfId="55" applyFont="1" applyBorder="1" applyAlignment="1">
      <alignment horizontal="left" vertical="center" wrapText="1"/>
      <protection/>
    </xf>
    <xf numFmtId="0" fontId="6" fillId="0" borderId="23" xfId="55" applyFont="1" applyBorder="1" applyAlignment="1">
      <alignment horizontal="left"/>
      <protection/>
    </xf>
    <xf numFmtId="0" fontId="0" fillId="0" borderId="0" xfId="53" applyFill="1">
      <alignment/>
      <protection/>
    </xf>
    <xf numFmtId="49" fontId="33" fillId="0" borderId="24" xfId="53" applyNumberFormat="1" applyFont="1" applyFill="1" applyBorder="1" applyAlignment="1">
      <alignment vertical="center" wrapText="1"/>
      <protection/>
    </xf>
    <xf numFmtId="226" fontId="33" fillId="0" borderId="25" xfId="63" applyNumberFormat="1" applyFont="1" applyFill="1" applyBorder="1" applyAlignment="1">
      <alignment horizontal="right"/>
    </xf>
    <xf numFmtId="49" fontId="32" fillId="0" borderId="26" xfId="53" applyNumberFormat="1" applyFont="1" applyFill="1" applyBorder="1" applyAlignment="1">
      <alignment horizontal="center" vertical="center"/>
      <protection/>
    </xf>
    <xf numFmtId="49" fontId="32" fillId="0" borderId="22" xfId="53" applyNumberFormat="1" applyFont="1" applyFill="1" applyBorder="1" applyAlignment="1">
      <alignment horizontal="center" vertical="center"/>
      <protection/>
    </xf>
    <xf numFmtId="49" fontId="32" fillId="0" borderId="22" xfId="53" applyNumberFormat="1" applyFont="1" applyFill="1" applyBorder="1" applyAlignment="1">
      <alignment vertical="center" wrapText="1"/>
      <protection/>
    </xf>
    <xf numFmtId="226" fontId="32" fillId="0" borderId="25" xfId="63" applyNumberFormat="1" applyFont="1" applyFill="1" applyBorder="1" applyAlignment="1">
      <alignment horizontal="right"/>
    </xf>
    <xf numFmtId="0" fontId="32" fillId="0" borderId="24" xfId="53" applyFont="1" applyFill="1" applyBorder="1" applyAlignment="1">
      <alignment horizontal="left" vertical="center" wrapText="1"/>
      <protection/>
    </xf>
    <xf numFmtId="226" fontId="32" fillId="0" borderId="25" xfId="63" applyNumberFormat="1" applyFont="1" applyFill="1" applyBorder="1" applyAlignment="1">
      <alignment/>
    </xf>
    <xf numFmtId="0" fontId="32" fillId="0" borderId="22" xfId="53" applyFont="1" applyFill="1" applyBorder="1" applyAlignment="1">
      <alignment horizontal="center" vertical="center"/>
      <protection/>
    </xf>
    <xf numFmtId="49" fontId="32" fillId="0" borderId="24" xfId="53" applyNumberFormat="1" applyFont="1" applyFill="1" applyBorder="1" applyAlignment="1">
      <alignment vertical="center" wrapText="1"/>
      <protection/>
    </xf>
    <xf numFmtId="0" fontId="33" fillId="0" borderId="22" xfId="53" applyFont="1" applyFill="1" applyBorder="1" applyAlignment="1">
      <alignment horizontal="center" vertical="center"/>
      <protection/>
    </xf>
    <xf numFmtId="226" fontId="33" fillId="0" borderId="25" xfId="63" applyNumberFormat="1" applyFont="1" applyFill="1" applyBorder="1" applyAlignment="1">
      <alignment/>
    </xf>
    <xf numFmtId="49" fontId="32" fillId="24" borderId="22" xfId="53" applyNumberFormat="1" applyFont="1" applyFill="1" applyBorder="1" applyAlignment="1">
      <alignment horizontal="center" vertical="center"/>
      <protection/>
    </xf>
    <xf numFmtId="0" fontId="33" fillId="24" borderId="22" xfId="53" applyFont="1" applyFill="1" applyBorder="1" applyAlignment="1">
      <alignment horizontal="center" vertical="center"/>
      <protection/>
    </xf>
    <xf numFmtId="49" fontId="0" fillId="0" borderId="0" xfId="53" applyNumberFormat="1" applyFill="1">
      <alignment/>
      <protection/>
    </xf>
    <xf numFmtId="0" fontId="32" fillId="0" borderId="27" xfId="53" applyFont="1" applyFill="1" applyBorder="1" applyAlignment="1">
      <alignment vertical="center"/>
      <protection/>
    </xf>
    <xf numFmtId="49" fontId="35" fillId="0" borderId="26" xfId="53" applyNumberFormat="1" applyFont="1" applyFill="1" applyBorder="1" applyAlignment="1">
      <alignment horizontal="center" vertical="center"/>
      <protection/>
    </xf>
    <xf numFmtId="49" fontId="35" fillId="0" borderId="22" xfId="53" applyNumberFormat="1" applyFont="1" applyFill="1" applyBorder="1" applyAlignment="1">
      <alignment horizontal="center" vertical="center"/>
      <protection/>
    </xf>
    <xf numFmtId="0" fontId="35" fillId="0" borderId="22" xfId="53" applyFont="1" applyFill="1" applyBorder="1" applyAlignment="1">
      <alignment horizontal="center" vertical="center"/>
      <protection/>
    </xf>
    <xf numFmtId="49" fontId="35" fillId="24" borderId="22" xfId="53" applyNumberFormat="1" applyFont="1" applyFill="1" applyBorder="1" applyAlignment="1">
      <alignment horizontal="center" vertical="center"/>
      <protection/>
    </xf>
    <xf numFmtId="0" fontId="35" fillId="24" borderId="22" xfId="53" applyFont="1" applyFill="1" applyBorder="1" applyAlignment="1">
      <alignment horizontal="center" vertical="center"/>
      <protection/>
    </xf>
    <xf numFmtId="165" fontId="33" fillId="0" borderId="25" xfId="53" applyNumberFormat="1" applyFont="1" applyFill="1" applyBorder="1" applyAlignment="1">
      <alignment horizontal="right"/>
      <protection/>
    </xf>
    <xf numFmtId="0" fontId="2" fillId="0" borderId="22" xfId="53" applyFont="1" applyFill="1" applyBorder="1" applyAlignment="1">
      <alignment horizontal="center" vertical="center"/>
      <protection/>
    </xf>
    <xf numFmtId="49" fontId="2" fillId="0" borderId="24" xfId="53" applyNumberFormat="1" applyFont="1" applyFill="1" applyBorder="1" applyAlignment="1">
      <alignment vertical="center" wrapText="1"/>
      <protection/>
    </xf>
    <xf numFmtId="0" fontId="6" fillId="0" borderId="22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vertical="center" wrapText="1"/>
      <protection/>
    </xf>
    <xf numFmtId="0" fontId="2" fillId="24" borderId="22" xfId="53" applyFont="1" applyFill="1" applyBorder="1" applyAlignment="1">
      <alignment horizontal="center" vertical="center"/>
      <protection/>
    </xf>
    <xf numFmtId="49" fontId="2" fillId="24" borderId="24" xfId="53" applyNumberFormat="1" applyFont="1" applyFill="1" applyBorder="1" applyAlignment="1">
      <alignment vertical="center" wrapText="1"/>
      <protection/>
    </xf>
    <xf numFmtId="49" fontId="32" fillId="0" borderId="24" xfId="53" applyNumberFormat="1" applyFont="1" applyFill="1" applyBorder="1" applyAlignment="1">
      <alignment horizontal="center" vertical="center"/>
      <protection/>
    </xf>
    <xf numFmtId="49" fontId="35" fillId="0" borderId="24" xfId="53" applyNumberFormat="1" applyFont="1" applyFill="1" applyBorder="1" applyAlignment="1">
      <alignment horizontal="center" vertical="center"/>
      <protection/>
    </xf>
    <xf numFmtId="49" fontId="33" fillId="0" borderId="22" xfId="53" applyNumberFormat="1" applyFont="1" applyFill="1" applyBorder="1" applyAlignment="1">
      <alignment horizontal="center" vertical="center"/>
      <protection/>
    </xf>
    <xf numFmtId="165" fontId="33" fillId="0" borderId="25" xfId="53" applyNumberFormat="1" applyFont="1" applyFill="1" applyBorder="1">
      <alignment/>
      <protection/>
    </xf>
    <xf numFmtId="49" fontId="5" fillId="0" borderId="26" xfId="53" applyNumberFormat="1" applyFont="1" applyFill="1" applyBorder="1" applyAlignment="1">
      <alignment horizontal="center" vertical="center"/>
      <protection/>
    </xf>
    <xf numFmtId="49" fontId="5" fillId="0" borderId="24" xfId="53" applyNumberFormat="1" applyFont="1" applyFill="1" applyBorder="1" applyAlignment="1">
      <alignment horizontal="center" vertical="center"/>
      <protection/>
    </xf>
    <xf numFmtId="49" fontId="5" fillId="0" borderId="22" xfId="53" applyNumberFormat="1" applyFont="1" applyFill="1" applyBorder="1" applyAlignment="1">
      <alignment horizontal="center" vertical="center"/>
      <protection/>
    </xf>
    <xf numFmtId="49" fontId="5" fillId="0" borderId="24" xfId="53" applyNumberFormat="1" applyFont="1" applyFill="1" applyBorder="1" applyAlignment="1">
      <alignment vertical="center" wrapText="1"/>
      <protection/>
    </xf>
    <xf numFmtId="226" fontId="5" fillId="0" borderId="25" xfId="63" applyNumberFormat="1" applyFont="1" applyFill="1" applyBorder="1" applyAlignment="1">
      <alignment/>
    </xf>
    <xf numFmtId="49" fontId="5" fillId="0" borderId="28" xfId="53" applyNumberFormat="1" applyFont="1" applyFill="1" applyBorder="1" applyAlignment="1">
      <alignment vertical="center" wrapText="1"/>
      <protection/>
    </xf>
    <xf numFmtId="49" fontId="37" fillId="0" borderId="26" xfId="53" applyNumberFormat="1" applyFont="1" applyFill="1" applyBorder="1" applyAlignment="1">
      <alignment horizontal="center" vertical="center"/>
      <protection/>
    </xf>
    <xf numFmtId="49" fontId="37" fillId="0" borderId="24" xfId="53" applyNumberFormat="1" applyFont="1" applyFill="1" applyBorder="1" applyAlignment="1">
      <alignment horizontal="center" vertical="center"/>
      <protection/>
    </xf>
    <xf numFmtId="49" fontId="37" fillId="0" borderId="22" xfId="53" applyNumberFormat="1" applyFont="1" applyFill="1" applyBorder="1" applyAlignment="1">
      <alignment horizontal="center" vertical="center"/>
      <protection/>
    </xf>
    <xf numFmtId="0" fontId="5" fillId="0" borderId="22" xfId="53" applyFont="1" applyFill="1" applyBorder="1" applyAlignment="1">
      <alignment horizontal="center" vertical="center"/>
      <protection/>
    </xf>
    <xf numFmtId="0" fontId="14" fillId="0" borderId="22" xfId="53" applyFont="1" applyFill="1" applyBorder="1" applyAlignment="1">
      <alignment horizontal="center" vertical="center"/>
      <protection/>
    </xf>
    <xf numFmtId="49" fontId="14" fillId="0" borderId="28" xfId="53" applyNumberFormat="1" applyFont="1" applyFill="1" applyBorder="1" applyAlignment="1">
      <alignment vertical="center" wrapText="1"/>
      <protection/>
    </xf>
    <xf numFmtId="226" fontId="14" fillId="0" borderId="25" xfId="63" applyNumberFormat="1" applyFont="1" applyFill="1" applyBorder="1" applyAlignment="1">
      <alignment/>
    </xf>
    <xf numFmtId="226" fontId="5" fillId="0" borderId="25" xfId="63" applyNumberFormat="1" applyFont="1" applyFill="1" applyBorder="1" applyAlignment="1">
      <alignment/>
    </xf>
    <xf numFmtId="49" fontId="37" fillId="0" borderId="26" xfId="53" applyNumberFormat="1" applyFont="1" applyBorder="1" applyAlignment="1">
      <alignment horizontal="center" vertical="center"/>
      <protection/>
    </xf>
    <xf numFmtId="49" fontId="37" fillId="0" borderId="24" xfId="53" applyNumberFormat="1" applyFont="1" applyBorder="1" applyAlignment="1">
      <alignment horizontal="center" vertical="center"/>
      <protection/>
    </xf>
    <xf numFmtId="49" fontId="37" fillId="0" borderId="22" xfId="53" applyNumberFormat="1" applyFont="1" applyBorder="1" applyAlignment="1">
      <alignment horizontal="center" vertical="center"/>
      <protection/>
    </xf>
    <xf numFmtId="165" fontId="14" fillId="0" borderId="25" xfId="53" applyNumberFormat="1" applyFont="1" applyBorder="1" applyAlignment="1">
      <alignment/>
      <protection/>
    </xf>
    <xf numFmtId="0" fontId="14" fillId="0" borderId="22" xfId="53" applyFont="1" applyBorder="1" applyAlignment="1">
      <alignment horizontal="center" vertical="center"/>
      <protection/>
    </xf>
    <xf numFmtId="49" fontId="14" fillId="0" borderId="28" xfId="53" applyNumberFormat="1" applyFont="1" applyBorder="1" applyAlignment="1">
      <alignment vertical="center" wrapText="1"/>
      <protection/>
    </xf>
    <xf numFmtId="0" fontId="14" fillId="0" borderId="24" xfId="53" applyFont="1" applyFill="1" applyBorder="1" applyAlignment="1">
      <alignment horizontal="center" vertical="center"/>
      <protection/>
    </xf>
    <xf numFmtId="49" fontId="5" fillId="0" borderId="28" xfId="53" applyNumberFormat="1" applyFont="1" applyFill="1" applyBorder="1" applyAlignment="1">
      <alignment vertical="center" wrapText="1"/>
      <protection/>
    </xf>
    <xf numFmtId="226" fontId="14" fillId="0" borderId="25" xfId="63" applyNumberFormat="1" applyFont="1" applyFill="1" applyBorder="1" applyAlignment="1">
      <alignment/>
    </xf>
    <xf numFmtId="226" fontId="14" fillId="0" borderId="25" xfId="63" applyNumberFormat="1" applyFont="1" applyBorder="1" applyAlignment="1">
      <alignment/>
    </xf>
    <xf numFmtId="165" fontId="14" fillId="0" borderId="25" xfId="53" applyNumberFormat="1" applyFont="1" applyBorder="1" applyAlignment="1">
      <alignment/>
      <protection/>
    </xf>
    <xf numFmtId="49" fontId="5" fillId="0" borderId="22" xfId="53" applyNumberFormat="1" applyFont="1" applyBorder="1" applyAlignment="1">
      <alignment horizontal="center" vertical="center"/>
      <protection/>
    </xf>
    <xf numFmtId="226" fontId="14" fillId="0" borderId="29" xfId="63" applyNumberFormat="1" applyFont="1" applyFill="1" applyBorder="1" applyAlignment="1">
      <alignment/>
    </xf>
    <xf numFmtId="49" fontId="14" fillId="0" borderId="24" xfId="53" applyNumberFormat="1" applyFont="1" applyFill="1" applyBorder="1" applyAlignment="1">
      <alignment vertical="center" wrapText="1"/>
      <protection/>
    </xf>
    <xf numFmtId="49" fontId="5" fillId="0" borderId="24" xfId="53" applyNumberFormat="1" applyFont="1" applyFill="1" applyBorder="1" applyAlignment="1">
      <alignment vertical="center" wrapText="1"/>
      <protection/>
    </xf>
    <xf numFmtId="49" fontId="33" fillId="24" borderId="24" xfId="53" applyNumberFormat="1" applyFont="1" applyFill="1" applyBorder="1" applyAlignment="1">
      <alignment vertical="center" wrapText="1"/>
      <protection/>
    </xf>
    <xf numFmtId="226" fontId="32" fillId="0" borderId="25" xfId="63" applyNumberFormat="1" applyFont="1" applyFill="1" applyBorder="1" applyAlignment="1">
      <alignment/>
    </xf>
    <xf numFmtId="226" fontId="33" fillId="0" borderId="25" xfId="63" applyNumberFormat="1" applyFont="1" applyFill="1" applyBorder="1" applyAlignment="1">
      <alignment/>
    </xf>
    <xf numFmtId="0" fontId="33" fillId="0" borderId="24" xfId="53" applyFont="1" applyFill="1" applyBorder="1" applyAlignment="1">
      <alignment horizontal="center" vertical="center"/>
      <protection/>
    </xf>
    <xf numFmtId="0" fontId="5" fillId="0" borderId="0" xfId="53" applyFont="1" applyFill="1">
      <alignment/>
      <protection/>
    </xf>
    <xf numFmtId="0" fontId="26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53" applyFill="1" applyBorder="1" applyAlignment="1">
      <alignment vertical="center"/>
      <protection/>
    </xf>
    <xf numFmtId="0" fontId="5" fillId="0" borderId="0" xfId="53" applyFont="1" applyFill="1" applyBorder="1" applyAlignment="1">
      <alignment vertical="center"/>
      <protection/>
    </xf>
    <xf numFmtId="226" fontId="0" fillId="0" borderId="0" xfId="63" applyNumberFormat="1" applyFont="1" applyFill="1" applyBorder="1" applyAlignment="1">
      <alignment/>
    </xf>
    <xf numFmtId="49" fontId="0" fillId="0" borderId="0" xfId="53" applyNumberFormat="1" applyFill="1" applyAlignment="1">
      <alignment vertical="top"/>
      <protection/>
    </xf>
    <xf numFmtId="226" fontId="0" fillId="0" borderId="0" xfId="63" applyNumberFormat="1" applyFont="1" applyFill="1" applyAlignment="1">
      <alignment/>
    </xf>
    <xf numFmtId="49" fontId="0" fillId="0" borderId="0" xfId="53" applyNumberFormat="1" applyFill="1" applyBorder="1">
      <alignment/>
      <protection/>
    </xf>
    <xf numFmtId="0" fontId="0" fillId="0" borderId="23" xfId="53" applyFill="1" applyBorder="1">
      <alignment/>
      <protection/>
    </xf>
    <xf numFmtId="0" fontId="0" fillId="0" borderId="14" xfId="53" applyFill="1" applyBorder="1">
      <alignment/>
      <protection/>
    </xf>
    <xf numFmtId="0" fontId="0" fillId="0" borderId="0" xfId="53" applyFill="1" applyBorder="1">
      <alignment/>
      <protection/>
    </xf>
    <xf numFmtId="226" fontId="32" fillId="0" borderId="25" xfId="63" applyNumberFormat="1" applyFont="1" applyFill="1" applyBorder="1" applyAlignment="1">
      <alignment vertical="center" wrapText="1"/>
    </xf>
    <xf numFmtId="0" fontId="6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49" fontId="32" fillId="0" borderId="0" xfId="53" applyNumberFormat="1" applyFont="1" applyFill="1" applyBorder="1" applyAlignment="1">
      <alignment horizontal="center" vertical="center" wrapText="1"/>
      <protection/>
    </xf>
    <xf numFmtId="226" fontId="5" fillId="0" borderId="0" xfId="63" applyNumberFormat="1" applyFont="1" applyFill="1" applyAlignment="1">
      <alignment/>
    </xf>
    <xf numFmtId="0" fontId="0" fillId="0" borderId="0" xfId="54">
      <alignment/>
      <protection/>
    </xf>
    <xf numFmtId="0" fontId="38" fillId="22" borderId="0" xfId="54" applyFont="1" applyFill="1">
      <alignment/>
      <protection/>
    </xf>
    <xf numFmtId="0" fontId="0" fillId="22" borderId="0" xfId="54" applyFill="1">
      <alignment/>
      <protection/>
    </xf>
    <xf numFmtId="0" fontId="39" fillId="22" borderId="0" xfId="54" applyFont="1" applyFill="1">
      <alignment/>
      <protection/>
    </xf>
    <xf numFmtId="0" fontId="40" fillId="0" borderId="0" xfId="54" applyFont="1">
      <alignment/>
      <protection/>
    </xf>
    <xf numFmtId="0" fontId="41" fillId="0" borderId="0" xfId="54" applyFont="1" applyAlignment="1">
      <alignment horizontal="right"/>
      <protection/>
    </xf>
    <xf numFmtId="0" fontId="9" fillId="0" borderId="0" xfId="54" applyFont="1">
      <alignment/>
      <protection/>
    </xf>
    <xf numFmtId="0" fontId="11" fillId="0" borderId="0" xfId="54" applyFont="1" applyAlignment="1">
      <alignment horizontal="center"/>
      <protection/>
    </xf>
    <xf numFmtId="0" fontId="14" fillId="0" borderId="0" xfId="0" applyFont="1" applyBorder="1" applyAlignment="1">
      <alignment/>
    </xf>
    <xf numFmtId="0" fontId="0" fillId="0" borderId="0" xfId="54" applyFill="1">
      <alignment/>
      <protection/>
    </xf>
    <xf numFmtId="0" fontId="9" fillId="0" borderId="0" xfId="54" applyFont="1" applyAlignment="1">
      <alignment horizontal="center"/>
      <protection/>
    </xf>
    <xf numFmtId="0" fontId="0" fillId="0" borderId="0" xfId="54" applyBorder="1">
      <alignment/>
      <protection/>
    </xf>
    <xf numFmtId="0" fontId="9" fillId="0" borderId="0" xfId="54" applyFont="1" applyBorder="1">
      <alignment/>
      <protection/>
    </xf>
    <xf numFmtId="165" fontId="7" fillId="0" borderId="0" xfId="54" applyNumberFormat="1" applyFont="1" applyBorder="1">
      <alignment/>
      <protection/>
    </xf>
    <xf numFmtId="0" fontId="5" fillId="0" borderId="0" xfId="54" applyFont="1">
      <alignment/>
      <protection/>
    </xf>
    <xf numFmtId="0" fontId="43" fillId="0" borderId="0" xfId="54" applyFont="1">
      <alignment/>
      <protection/>
    </xf>
    <xf numFmtId="0" fontId="0" fillId="0" borderId="0" xfId="54" applyAlignment="1">
      <alignment/>
      <protection/>
    </xf>
    <xf numFmtId="0" fontId="11" fillId="0" borderId="0" xfId="54" applyFont="1">
      <alignment/>
      <protection/>
    </xf>
    <xf numFmtId="0" fontId="0" fillId="0" borderId="30" xfId="54" applyBorder="1">
      <alignment/>
      <protection/>
    </xf>
    <xf numFmtId="0" fontId="0" fillId="0" borderId="31" xfId="54" applyBorder="1">
      <alignment/>
      <protection/>
    </xf>
    <xf numFmtId="0" fontId="11" fillId="0" borderId="23" xfId="54" applyFont="1" applyBorder="1" applyAlignment="1">
      <alignment horizontal="right"/>
      <protection/>
    </xf>
    <xf numFmtId="0" fontId="0" fillId="0" borderId="32" xfId="54" applyBorder="1">
      <alignment/>
      <protection/>
    </xf>
    <xf numFmtId="0" fontId="0" fillId="0" borderId="33" xfId="54" applyBorder="1">
      <alignment/>
      <protection/>
    </xf>
    <xf numFmtId="0" fontId="0" fillId="0" borderId="34" xfId="54" applyBorder="1">
      <alignment/>
      <protection/>
    </xf>
    <xf numFmtId="209" fontId="47" fillId="25" borderId="33" xfId="54" applyNumberFormat="1" applyFont="1" applyFill="1" applyBorder="1">
      <alignment/>
      <protection/>
    </xf>
    <xf numFmtId="0" fontId="0" fillId="0" borderId="35" xfId="54" applyBorder="1" applyAlignment="1">
      <alignment horizontal="right"/>
      <protection/>
    </xf>
    <xf numFmtId="0" fontId="0" fillId="0" borderId="36" xfId="54" applyBorder="1">
      <alignment/>
      <protection/>
    </xf>
    <xf numFmtId="0" fontId="0" fillId="0" borderId="37" xfId="54" applyBorder="1">
      <alignment/>
      <protection/>
    </xf>
    <xf numFmtId="0" fontId="0" fillId="0" borderId="38" xfId="54" applyBorder="1">
      <alignment/>
      <protection/>
    </xf>
    <xf numFmtId="0" fontId="0" fillId="0" borderId="39" xfId="54" applyBorder="1">
      <alignment/>
      <protection/>
    </xf>
    <xf numFmtId="0" fontId="9" fillId="0" borderId="40" xfId="54" applyFont="1" applyBorder="1" applyAlignment="1">
      <alignment horizontal="right"/>
      <protection/>
    </xf>
    <xf numFmtId="0" fontId="5" fillId="0" borderId="41" xfId="54" applyFont="1" applyBorder="1">
      <alignment/>
      <protection/>
    </xf>
    <xf numFmtId="0" fontId="0" fillId="0" borderId="27" xfId="54" applyBorder="1">
      <alignment/>
      <protection/>
    </xf>
    <xf numFmtId="0" fontId="0" fillId="0" borderId="42" xfId="54" applyBorder="1">
      <alignment/>
      <protection/>
    </xf>
    <xf numFmtId="167" fontId="29" fillId="0" borderId="41" xfId="54" applyNumberFormat="1" applyFont="1" applyBorder="1">
      <alignment/>
      <protection/>
    </xf>
    <xf numFmtId="167" fontId="48" fillId="0" borderId="41" xfId="54" applyNumberFormat="1" applyFont="1" applyBorder="1">
      <alignment/>
      <protection/>
    </xf>
    <xf numFmtId="167" fontId="49" fillId="0" borderId="41" xfId="54" applyNumberFormat="1" applyFont="1" applyBorder="1">
      <alignment/>
      <protection/>
    </xf>
    <xf numFmtId="209" fontId="47" fillId="0" borderId="28" xfId="54" applyNumberFormat="1" applyFont="1" applyBorder="1">
      <alignment/>
      <protection/>
    </xf>
    <xf numFmtId="0" fontId="9" fillId="0" borderId="23" xfId="54" applyFont="1" applyBorder="1" applyAlignment="1">
      <alignment horizontal="right"/>
      <protection/>
    </xf>
    <xf numFmtId="0" fontId="15" fillId="0" borderId="36" xfId="54" applyFont="1" applyBorder="1">
      <alignment/>
      <protection/>
    </xf>
    <xf numFmtId="0" fontId="50" fillId="0" borderId="27" xfId="54" applyFont="1" applyBorder="1">
      <alignment/>
      <protection/>
    </xf>
    <xf numFmtId="167" fontId="51" fillId="0" borderId="41" xfId="54" applyNumberFormat="1" applyFont="1" applyBorder="1">
      <alignment/>
      <protection/>
    </xf>
    <xf numFmtId="167" fontId="52" fillId="0" borderId="41" xfId="54" applyNumberFormat="1" applyFont="1" applyBorder="1">
      <alignment/>
      <protection/>
    </xf>
    <xf numFmtId="0" fontId="15" fillId="0" borderId="43" xfId="54" applyFont="1" applyBorder="1">
      <alignment/>
      <protection/>
    </xf>
    <xf numFmtId="0" fontId="0" fillId="0" borderId="44" xfId="54" applyBorder="1">
      <alignment/>
      <protection/>
    </xf>
    <xf numFmtId="0" fontId="55" fillId="0" borderId="45" xfId="54" applyFont="1" applyBorder="1">
      <alignment/>
      <protection/>
    </xf>
    <xf numFmtId="0" fontId="0" fillId="0" borderId="46" xfId="54" applyBorder="1">
      <alignment/>
      <protection/>
    </xf>
    <xf numFmtId="167" fontId="51" fillId="0" borderId="47" xfId="54" applyNumberFormat="1" applyFont="1" applyBorder="1">
      <alignment/>
      <protection/>
    </xf>
    <xf numFmtId="167" fontId="56" fillId="0" borderId="47" xfId="54" applyNumberFormat="1" applyFont="1" applyBorder="1">
      <alignment/>
      <protection/>
    </xf>
    <xf numFmtId="167" fontId="57" fillId="0" borderId="47" xfId="54" applyNumberFormat="1" applyFont="1" applyBorder="1">
      <alignment/>
      <protection/>
    </xf>
    <xf numFmtId="209" fontId="47" fillId="0" borderId="48" xfId="54" applyNumberFormat="1" applyFont="1" applyBorder="1">
      <alignment/>
      <protection/>
    </xf>
    <xf numFmtId="0" fontId="9" fillId="0" borderId="39" xfId="54" applyFont="1" applyBorder="1" applyAlignment="1">
      <alignment horizontal="right"/>
      <protection/>
    </xf>
    <xf numFmtId="0" fontId="5" fillId="0" borderId="0" xfId="54" applyFont="1" applyBorder="1">
      <alignment/>
      <protection/>
    </xf>
    <xf numFmtId="167" fontId="29" fillId="0" borderId="49" xfId="54" applyNumberFormat="1" applyFont="1" applyBorder="1">
      <alignment/>
      <protection/>
    </xf>
    <xf numFmtId="167" fontId="48" fillId="0" borderId="49" xfId="54" applyNumberFormat="1" applyFont="1" applyBorder="1">
      <alignment/>
      <protection/>
    </xf>
    <xf numFmtId="0" fontId="0" fillId="0" borderId="50" xfId="54" applyBorder="1">
      <alignment/>
      <protection/>
    </xf>
    <xf numFmtId="167" fontId="49" fillId="0" borderId="49" xfId="54" applyNumberFormat="1" applyFont="1" applyBorder="1">
      <alignment/>
      <protection/>
    </xf>
    <xf numFmtId="209" fontId="47" fillId="0" borderId="51" xfId="54" applyNumberFormat="1" applyFont="1" applyBorder="1">
      <alignment/>
      <protection/>
    </xf>
    <xf numFmtId="0" fontId="0" fillId="0" borderId="13" xfId="54" applyBorder="1">
      <alignment/>
      <protection/>
    </xf>
    <xf numFmtId="0" fontId="15" fillId="0" borderId="45" xfId="54" applyFont="1" applyBorder="1">
      <alignment/>
      <protection/>
    </xf>
    <xf numFmtId="0" fontId="50" fillId="0" borderId="44" xfId="54" applyFont="1" applyBorder="1">
      <alignment/>
      <protection/>
    </xf>
    <xf numFmtId="167" fontId="50" fillId="0" borderId="43" xfId="54" applyNumberFormat="1" applyFont="1" applyBorder="1">
      <alignment/>
      <protection/>
    </xf>
    <xf numFmtId="0" fontId="0" fillId="0" borderId="52" xfId="54" applyBorder="1">
      <alignment/>
      <protection/>
    </xf>
    <xf numFmtId="167" fontId="52" fillId="0" borderId="43" xfId="54" applyNumberFormat="1" applyFont="1" applyBorder="1">
      <alignment/>
      <protection/>
    </xf>
    <xf numFmtId="0" fontId="0" fillId="0" borderId="53" xfId="54" applyBorder="1">
      <alignment/>
      <protection/>
    </xf>
    <xf numFmtId="167" fontId="58" fillId="0" borderId="47" xfId="54" applyNumberFormat="1" applyFont="1" applyBorder="1">
      <alignment/>
      <protection/>
    </xf>
    <xf numFmtId="0" fontId="11" fillId="0" borderId="39" xfId="54" applyFont="1" applyBorder="1" applyAlignment="1">
      <alignment horizontal="right"/>
      <protection/>
    </xf>
    <xf numFmtId="0" fontId="8" fillId="0" borderId="39" xfId="54" applyFont="1" applyBorder="1" applyAlignment="1">
      <alignment horizontal="right"/>
      <protection/>
    </xf>
    <xf numFmtId="0" fontId="0" fillId="0" borderId="39" xfId="54" applyBorder="1" applyAlignment="1">
      <alignment horizontal="right"/>
      <protection/>
    </xf>
    <xf numFmtId="0" fontId="39" fillId="0" borderId="42" xfId="54" applyFont="1" applyBorder="1">
      <alignment/>
      <protection/>
    </xf>
    <xf numFmtId="167" fontId="13" fillId="0" borderId="36" xfId="54" applyNumberFormat="1" applyFont="1" applyBorder="1">
      <alignment/>
      <protection/>
    </xf>
    <xf numFmtId="171" fontId="48" fillId="0" borderId="0" xfId="54" applyNumberFormat="1" applyFont="1" applyBorder="1">
      <alignment/>
      <protection/>
    </xf>
    <xf numFmtId="171" fontId="48" fillId="0" borderId="37" xfId="54" applyNumberFormat="1" applyFont="1" applyBorder="1">
      <alignment/>
      <protection/>
    </xf>
    <xf numFmtId="167" fontId="61" fillId="0" borderId="0" xfId="54" applyNumberFormat="1" applyFont="1" applyBorder="1">
      <alignment/>
      <protection/>
    </xf>
    <xf numFmtId="171" fontId="0" fillId="0" borderId="37" xfId="54" applyNumberFormat="1" applyBorder="1">
      <alignment/>
      <protection/>
    </xf>
    <xf numFmtId="0" fontId="0" fillId="0" borderId="54" xfId="54" applyBorder="1">
      <alignment/>
      <protection/>
    </xf>
    <xf numFmtId="0" fontId="11" fillId="0" borderId="54" xfId="54" applyFont="1" applyBorder="1" applyAlignment="1">
      <alignment horizontal="right"/>
      <protection/>
    </xf>
    <xf numFmtId="0" fontId="0" fillId="0" borderId="0" xfId="54" applyFont="1" applyBorder="1">
      <alignment/>
      <protection/>
    </xf>
    <xf numFmtId="0" fontId="0" fillId="0" borderId="36" xfId="54" applyFont="1" applyBorder="1">
      <alignment/>
      <protection/>
    </xf>
    <xf numFmtId="0" fontId="0" fillId="0" borderId="51" xfId="54" applyBorder="1" applyAlignment="1">
      <alignment horizontal="right"/>
      <protection/>
    </xf>
    <xf numFmtId="167" fontId="13" fillId="0" borderId="49" xfId="54" applyNumberFormat="1" applyFont="1" applyBorder="1" applyAlignment="1">
      <alignment horizontal="center"/>
      <protection/>
    </xf>
    <xf numFmtId="0" fontId="0" fillId="0" borderId="20" xfId="54" applyBorder="1">
      <alignment/>
      <protection/>
    </xf>
    <xf numFmtId="167" fontId="61" fillId="0" borderId="20" xfId="54" applyNumberFormat="1" applyFont="1" applyBorder="1" applyAlignment="1">
      <alignment horizontal="center"/>
      <protection/>
    </xf>
    <xf numFmtId="167" fontId="13" fillId="0" borderId="20" xfId="54" applyNumberFormat="1" applyFont="1" applyBorder="1" applyAlignment="1">
      <alignment horizontal="center"/>
      <protection/>
    </xf>
    <xf numFmtId="0" fontId="0" fillId="0" borderId="51" xfId="54" applyBorder="1">
      <alignment/>
      <protection/>
    </xf>
    <xf numFmtId="0" fontId="0" fillId="0" borderId="55" xfId="54" applyBorder="1">
      <alignment/>
      <protection/>
    </xf>
    <xf numFmtId="0" fontId="0" fillId="0" borderId="55" xfId="54" applyFont="1" applyBorder="1">
      <alignment/>
      <protection/>
    </xf>
    <xf numFmtId="10" fontId="5" fillId="0" borderId="49" xfId="54" applyNumberFormat="1" applyFont="1" applyBorder="1">
      <alignment/>
      <protection/>
    </xf>
    <xf numFmtId="10" fontId="5" fillId="0" borderId="20" xfId="54" applyNumberFormat="1" applyFont="1" applyBorder="1">
      <alignment/>
      <protection/>
    </xf>
    <xf numFmtId="10" fontId="5" fillId="0" borderId="38" xfId="54" applyNumberFormat="1" applyFont="1" applyBorder="1">
      <alignment/>
      <protection/>
    </xf>
    <xf numFmtId="10" fontId="14" fillId="0" borderId="20" xfId="54" applyNumberFormat="1" applyFont="1" applyBorder="1">
      <alignment/>
      <protection/>
    </xf>
    <xf numFmtId="209" fontId="12" fillId="0" borderId="39" xfId="54" applyNumberFormat="1" applyFont="1" applyBorder="1">
      <alignment/>
      <protection/>
    </xf>
    <xf numFmtId="174" fontId="14" fillId="0" borderId="20" xfId="54" applyNumberFormat="1" applyFont="1" applyBorder="1">
      <alignment/>
      <protection/>
    </xf>
    <xf numFmtId="0" fontId="0" fillId="0" borderId="56" xfId="54" applyBorder="1">
      <alignment/>
      <protection/>
    </xf>
    <xf numFmtId="0" fontId="0" fillId="0" borderId="57" xfId="54" applyBorder="1">
      <alignment/>
      <protection/>
    </xf>
    <xf numFmtId="0" fontId="0" fillId="0" borderId="56" xfId="54" applyFont="1" applyBorder="1">
      <alignment/>
      <protection/>
    </xf>
    <xf numFmtId="178" fontId="5" fillId="0" borderId="49" xfId="54" applyNumberFormat="1" applyFont="1" applyBorder="1">
      <alignment/>
      <protection/>
    </xf>
    <xf numFmtId="171" fontId="5" fillId="0" borderId="20" xfId="54" applyNumberFormat="1" applyFont="1" applyBorder="1">
      <alignment/>
      <protection/>
    </xf>
    <xf numFmtId="171" fontId="5" fillId="0" borderId="38" xfId="54" applyNumberFormat="1" applyFont="1" applyBorder="1">
      <alignment/>
      <protection/>
    </xf>
    <xf numFmtId="178" fontId="14" fillId="0" borderId="49" xfId="54" applyNumberFormat="1" applyFont="1" applyBorder="1">
      <alignment/>
      <protection/>
    </xf>
    <xf numFmtId="171" fontId="5" fillId="0" borderId="49" xfId="54" applyNumberFormat="1" applyFont="1" applyBorder="1">
      <alignment/>
      <protection/>
    </xf>
    <xf numFmtId="171" fontId="14" fillId="0" borderId="20" xfId="54" applyNumberFormat="1" applyFont="1" applyBorder="1">
      <alignment/>
      <protection/>
    </xf>
    <xf numFmtId="178" fontId="63" fillId="0" borderId="55" xfId="54" applyNumberFormat="1" applyFont="1" applyBorder="1">
      <alignment/>
      <protection/>
    </xf>
    <xf numFmtId="0" fontId="63" fillId="0" borderId="54" xfId="54" applyFont="1" applyBorder="1">
      <alignment/>
      <protection/>
    </xf>
    <xf numFmtId="0" fontId="0" fillId="0" borderId="13" xfId="54" applyBorder="1" applyAlignment="1">
      <alignment horizontal="right"/>
      <protection/>
    </xf>
    <xf numFmtId="171" fontId="5" fillId="0" borderId="43" xfId="54" applyNumberFormat="1" applyFont="1" applyBorder="1">
      <alignment/>
      <protection/>
    </xf>
    <xf numFmtId="171" fontId="5" fillId="0" borderId="44" xfId="54" applyNumberFormat="1" applyFont="1" applyBorder="1">
      <alignment/>
      <protection/>
    </xf>
    <xf numFmtId="171" fontId="5" fillId="0" borderId="52" xfId="54" applyNumberFormat="1" applyFont="1" applyBorder="1">
      <alignment/>
      <protection/>
    </xf>
    <xf numFmtId="167" fontId="14" fillId="0" borderId="44" xfId="54" applyNumberFormat="1" applyFont="1" applyBorder="1">
      <alignment/>
      <protection/>
    </xf>
    <xf numFmtId="167" fontId="5" fillId="0" borderId="44" xfId="54" applyNumberFormat="1" applyFont="1" applyBorder="1">
      <alignment/>
      <protection/>
    </xf>
    <xf numFmtId="174" fontId="5" fillId="0" borderId="20" xfId="54" applyNumberFormat="1" applyFont="1" applyBorder="1">
      <alignment/>
      <protection/>
    </xf>
    <xf numFmtId="178" fontId="7" fillId="0" borderId="55" xfId="54" applyNumberFormat="1" applyFont="1" applyBorder="1">
      <alignment/>
      <protection/>
    </xf>
    <xf numFmtId="14" fontId="64" fillId="0" borderId="0" xfId="54" applyNumberFormat="1" applyFont="1" applyFill="1">
      <alignment/>
      <protection/>
    </xf>
    <xf numFmtId="49" fontId="33" fillId="0" borderId="35" xfId="53" applyNumberFormat="1" applyFont="1" applyFill="1" applyBorder="1" applyAlignment="1">
      <alignment vertical="center" wrapText="1"/>
      <protection/>
    </xf>
    <xf numFmtId="0" fontId="33" fillId="0" borderId="15" xfId="53" applyFont="1" applyFill="1" applyBorder="1" applyAlignment="1">
      <alignment horizontal="center" vertical="center" wrapText="1"/>
      <protection/>
    </xf>
    <xf numFmtId="0" fontId="32" fillId="0" borderId="58" xfId="53" applyFont="1" applyFill="1" applyBorder="1" applyAlignment="1">
      <alignment horizontal="center" vertical="center" wrapText="1"/>
      <protection/>
    </xf>
    <xf numFmtId="0" fontId="32" fillId="0" borderId="15" xfId="53" applyFont="1" applyFill="1" applyBorder="1" applyAlignment="1">
      <alignment horizontal="center" vertical="center" wrapText="1"/>
      <protection/>
    </xf>
    <xf numFmtId="0" fontId="26" fillId="20" borderId="17" xfId="53" applyFont="1" applyFill="1" applyBorder="1" applyAlignment="1">
      <alignment horizontal="center" vertical="center" wrapText="1"/>
      <protection/>
    </xf>
    <xf numFmtId="0" fontId="26" fillId="20" borderId="18" xfId="53" applyFont="1" applyFill="1" applyBorder="1" applyAlignment="1">
      <alignment horizontal="center" vertical="center" wrapText="1"/>
      <protection/>
    </xf>
    <xf numFmtId="0" fontId="26" fillId="20" borderId="48" xfId="53" applyFont="1" applyFill="1" applyBorder="1" applyAlignment="1">
      <alignment horizontal="center" vertical="center" wrapText="1"/>
      <protection/>
    </xf>
    <xf numFmtId="0" fontId="0" fillId="0" borderId="0" xfId="53" applyFont="1" applyFill="1">
      <alignment/>
      <protection/>
    </xf>
    <xf numFmtId="226" fontId="34" fillId="0" borderId="0" xfId="63" applyNumberFormat="1" applyFont="1" applyFill="1" applyBorder="1" applyAlignment="1">
      <alignment/>
    </xf>
    <xf numFmtId="226" fontId="67" fillId="0" borderId="25" xfId="63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49" fontId="5" fillId="0" borderId="24" xfId="0" applyNumberFormat="1" applyFont="1" applyBorder="1" applyAlignment="1">
      <alignment vertical="center" wrapText="1"/>
    </xf>
    <xf numFmtId="0" fontId="32" fillId="0" borderId="27" xfId="53" applyFont="1" applyFill="1" applyBorder="1" applyAlignment="1">
      <alignment vertical="center" wrapText="1"/>
      <protection/>
    </xf>
    <xf numFmtId="49" fontId="0" fillId="0" borderId="0" xfId="53" applyNumberFormat="1" applyFont="1" applyFill="1">
      <alignment/>
      <protection/>
    </xf>
    <xf numFmtId="49" fontId="14" fillId="0" borderId="22" xfId="53" applyNumberFormat="1" applyFont="1" applyFill="1" applyBorder="1" applyAlignment="1">
      <alignment horizontal="center" vertical="center"/>
      <protection/>
    </xf>
    <xf numFmtId="0" fontId="14" fillId="0" borderId="24" xfId="53" applyFont="1" applyFill="1" applyBorder="1" applyAlignment="1">
      <alignment horizontal="center" vertical="center"/>
      <protection/>
    </xf>
    <xf numFmtId="49" fontId="14" fillId="0" borderId="28" xfId="53" applyNumberFormat="1" applyFont="1" applyFill="1" applyBorder="1" applyAlignment="1">
      <alignment vertical="center" wrapText="1"/>
      <protection/>
    </xf>
    <xf numFmtId="49" fontId="5" fillId="0" borderId="26" xfId="53" applyNumberFormat="1" applyFont="1" applyBorder="1" applyAlignment="1">
      <alignment horizontal="center" vertical="center"/>
      <protection/>
    </xf>
    <xf numFmtId="49" fontId="5" fillId="0" borderId="24" xfId="53" applyNumberFormat="1" applyFont="1" applyBorder="1" applyAlignment="1">
      <alignment horizontal="center" vertical="center"/>
      <protection/>
    </xf>
    <xf numFmtId="0" fontId="14" fillId="0" borderId="22" xfId="53" applyFont="1" applyFill="1" applyBorder="1" applyAlignment="1">
      <alignment horizontal="center" vertical="center"/>
      <protection/>
    </xf>
    <xf numFmtId="171" fontId="0" fillId="0" borderId="0" xfId="53" applyNumberFormat="1" applyFill="1">
      <alignment/>
      <protection/>
    </xf>
    <xf numFmtId="49" fontId="68" fillId="0" borderId="26" xfId="53" applyNumberFormat="1" applyFont="1" applyFill="1" applyBorder="1" applyAlignment="1">
      <alignment horizontal="center" vertical="center"/>
      <protection/>
    </xf>
    <xf numFmtId="49" fontId="68" fillId="0" borderId="24" xfId="53" applyNumberFormat="1" applyFont="1" applyFill="1" applyBorder="1" applyAlignment="1">
      <alignment horizontal="center" vertical="center"/>
      <protection/>
    </xf>
    <xf numFmtId="49" fontId="68" fillId="0" borderId="22" xfId="53" applyNumberFormat="1" applyFont="1" applyFill="1" applyBorder="1" applyAlignment="1">
      <alignment horizontal="center" vertical="center"/>
      <protection/>
    </xf>
    <xf numFmtId="49" fontId="5" fillId="0" borderId="22" xfId="53" applyNumberFormat="1" applyFont="1" applyFill="1" applyBorder="1" applyAlignment="1">
      <alignment horizontal="center" vertical="center"/>
      <protection/>
    </xf>
    <xf numFmtId="226" fontId="14" fillId="0" borderId="25" xfId="63" applyNumberFormat="1" applyFont="1" applyBorder="1" applyAlignment="1">
      <alignment/>
    </xf>
    <xf numFmtId="0" fontId="14" fillId="0" borderId="22" xfId="53" applyFont="1" applyBorder="1" applyAlignment="1">
      <alignment horizontal="center" vertical="center"/>
      <protection/>
    </xf>
    <xf numFmtId="49" fontId="14" fillId="0" borderId="28" xfId="53" applyNumberFormat="1" applyFont="1" applyBorder="1" applyAlignment="1">
      <alignment vertical="center" wrapText="1"/>
      <protection/>
    </xf>
    <xf numFmtId="226" fontId="14" fillId="0" borderId="29" xfId="63" applyNumberFormat="1" applyFont="1" applyFill="1" applyBorder="1" applyAlignment="1">
      <alignment horizontal="right"/>
    </xf>
    <xf numFmtId="49" fontId="68" fillId="0" borderId="26" xfId="53" applyNumberFormat="1" applyFont="1" applyFill="1" applyBorder="1" applyAlignment="1">
      <alignment horizontal="center" vertical="center"/>
      <protection/>
    </xf>
    <xf numFmtId="49" fontId="68" fillId="0" borderId="24" xfId="53" applyNumberFormat="1" applyFont="1" applyFill="1" applyBorder="1" applyAlignment="1">
      <alignment horizontal="center" vertical="center"/>
      <protection/>
    </xf>
    <xf numFmtId="0" fontId="86" fillId="0" borderId="22" xfId="53" applyFont="1" applyFill="1" applyBorder="1" applyAlignment="1">
      <alignment horizontal="center" vertical="center"/>
      <protection/>
    </xf>
    <xf numFmtId="49" fontId="68" fillId="0" borderId="22" xfId="53" applyNumberFormat="1" applyFont="1" applyFill="1" applyBorder="1" applyAlignment="1">
      <alignment horizontal="center" vertical="center"/>
      <protection/>
    </xf>
    <xf numFmtId="49" fontId="86" fillId="0" borderId="26" xfId="53" applyNumberFormat="1" applyFont="1" applyFill="1" applyBorder="1" applyAlignment="1">
      <alignment horizontal="center" vertical="center"/>
      <protection/>
    </xf>
    <xf numFmtId="49" fontId="86" fillId="0" borderId="22" xfId="53" applyNumberFormat="1" applyFont="1" applyFill="1" applyBorder="1" applyAlignment="1">
      <alignment horizontal="center" vertical="center"/>
      <protection/>
    </xf>
    <xf numFmtId="226" fontId="68" fillId="0" borderId="25" xfId="63" applyNumberFormat="1" applyFont="1" applyFill="1" applyBorder="1" applyAlignment="1">
      <alignment/>
    </xf>
    <xf numFmtId="49" fontId="87" fillId="0" borderId="22" xfId="53" applyNumberFormat="1" applyFont="1" applyFill="1" applyBorder="1" applyAlignment="1">
      <alignment horizontal="center" vertical="center"/>
      <protection/>
    </xf>
    <xf numFmtId="226" fontId="86" fillId="0" borderId="25" xfId="63" applyNumberFormat="1" applyFont="1" applyFill="1" applyBorder="1" applyAlignment="1">
      <alignment/>
    </xf>
    <xf numFmtId="49" fontId="86" fillId="0" borderId="24" xfId="53" applyNumberFormat="1" applyFont="1" applyFill="1" applyBorder="1" applyAlignment="1">
      <alignment horizontal="center" vertical="center"/>
      <protection/>
    </xf>
    <xf numFmtId="226" fontId="86" fillId="0" borderId="25" xfId="63" applyNumberFormat="1" applyFont="1" applyFill="1" applyBorder="1" applyAlignment="1">
      <alignment/>
    </xf>
    <xf numFmtId="49" fontId="14" fillId="0" borderId="24" xfId="53" applyNumberFormat="1" applyFont="1" applyFill="1" applyBorder="1" applyAlignment="1">
      <alignment vertical="center" wrapText="1"/>
      <protection/>
    </xf>
    <xf numFmtId="49" fontId="88" fillId="0" borderId="27" xfId="53" applyNumberFormat="1" applyFont="1" applyFill="1" applyBorder="1" applyAlignment="1">
      <alignment vertical="center" wrapText="1"/>
      <protection/>
    </xf>
    <xf numFmtId="49" fontId="89" fillId="0" borderId="27" xfId="53" applyNumberFormat="1" applyFont="1" applyFill="1" applyBorder="1" applyAlignment="1">
      <alignment vertical="center" wrapText="1"/>
      <protection/>
    </xf>
    <xf numFmtId="226" fontId="87" fillId="0" borderId="25" xfId="63" applyNumberFormat="1" applyFont="1" applyFill="1" applyBorder="1" applyAlignment="1">
      <alignment/>
    </xf>
    <xf numFmtId="49" fontId="88" fillId="0" borderId="22" xfId="53" applyNumberFormat="1" applyFont="1" applyFill="1" applyBorder="1" applyAlignment="1">
      <alignment vertical="center" wrapText="1"/>
      <protection/>
    </xf>
    <xf numFmtId="226" fontId="33" fillId="0" borderId="22" xfId="63" applyNumberFormat="1" applyFont="1" applyFill="1" applyBorder="1" applyAlignment="1">
      <alignment/>
    </xf>
    <xf numFmtId="49" fontId="89" fillId="0" borderId="22" xfId="53" applyNumberFormat="1" applyFont="1" applyFill="1" applyBorder="1" applyAlignment="1">
      <alignment vertical="center" wrapText="1"/>
      <protection/>
    </xf>
    <xf numFmtId="226" fontId="89" fillId="0" borderId="22" xfId="63" applyNumberFormat="1" applyFont="1" applyFill="1" applyBorder="1" applyAlignment="1">
      <alignment/>
    </xf>
    <xf numFmtId="0" fontId="26" fillId="20" borderId="59" xfId="53" applyFont="1" applyFill="1" applyBorder="1" applyAlignment="1">
      <alignment horizontal="center" vertical="center" wrapText="1"/>
      <protection/>
    </xf>
    <xf numFmtId="49" fontId="32" fillId="0" borderId="60" xfId="53" applyNumberFormat="1" applyFont="1" applyFill="1" applyBorder="1" applyAlignment="1">
      <alignment horizontal="center" vertical="center"/>
      <protection/>
    </xf>
    <xf numFmtId="49" fontId="35" fillId="0" borderId="60" xfId="53" applyNumberFormat="1" applyFont="1" applyFill="1" applyBorder="1" applyAlignment="1">
      <alignment horizontal="center" vertical="center"/>
      <protection/>
    </xf>
    <xf numFmtId="49" fontId="86" fillId="0" borderId="60" xfId="53" applyNumberFormat="1" applyFont="1" applyFill="1" applyBorder="1" applyAlignment="1">
      <alignment horizontal="center" vertical="center"/>
      <protection/>
    </xf>
    <xf numFmtId="49" fontId="68" fillId="0" borderId="60" xfId="53" applyNumberFormat="1" applyFont="1" applyFill="1" applyBorder="1" applyAlignment="1">
      <alignment horizontal="center" vertical="center"/>
      <protection/>
    </xf>
    <xf numFmtId="49" fontId="37" fillId="0" borderId="60" xfId="53" applyNumberFormat="1" applyFont="1" applyFill="1" applyBorder="1" applyAlignment="1">
      <alignment horizontal="center" vertical="center"/>
      <protection/>
    </xf>
    <xf numFmtId="49" fontId="37" fillId="0" borderId="60" xfId="53" applyNumberFormat="1" applyFont="1" applyBorder="1" applyAlignment="1">
      <alignment horizontal="center" vertical="center"/>
      <protection/>
    </xf>
    <xf numFmtId="49" fontId="68" fillId="0" borderId="60" xfId="53" applyNumberFormat="1" applyFont="1" applyFill="1" applyBorder="1" applyAlignment="1">
      <alignment horizontal="center" vertical="center"/>
      <protection/>
    </xf>
    <xf numFmtId="49" fontId="5" fillId="0" borderId="60" xfId="53" applyNumberFormat="1" applyFont="1" applyFill="1" applyBorder="1" applyAlignment="1">
      <alignment horizontal="center" vertical="center"/>
      <protection/>
    </xf>
    <xf numFmtId="49" fontId="5" fillId="0" borderId="60" xfId="53" applyNumberFormat="1" applyFont="1" applyBorder="1" applyAlignment="1">
      <alignment horizontal="center" vertical="center"/>
      <protection/>
    </xf>
    <xf numFmtId="0" fontId="0" fillId="0" borderId="61" xfId="53" applyFill="1" applyBorder="1">
      <alignment/>
      <protection/>
    </xf>
    <xf numFmtId="0" fontId="0" fillId="0" borderId="62" xfId="53" applyFill="1" applyBorder="1">
      <alignment/>
      <protection/>
    </xf>
    <xf numFmtId="0" fontId="0" fillId="0" borderId="63" xfId="53" applyFill="1" applyBorder="1">
      <alignment/>
      <protection/>
    </xf>
    <xf numFmtId="49" fontId="33" fillId="0" borderId="18" xfId="53" applyNumberFormat="1" applyFont="1" applyFill="1" applyBorder="1" applyAlignment="1">
      <alignment horizontal="center" vertical="center"/>
      <protection/>
    </xf>
    <xf numFmtId="0" fontId="33" fillId="0" borderId="18" xfId="53" applyFont="1" applyFill="1" applyBorder="1" applyAlignment="1">
      <alignment horizontal="center" vertical="center"/>
      <protection/>
    </xf>
    <xf numFmtId="0" fontId="0" fillId="0" borderId="36" xfId="53" applyFill="1" applyBorder="1">
      <alignment/>
      <protection/>
    </xf>
    <xf numFmtId="0" fontId="0" fillId="0" borderId="43" xfId="53" applyFill="1" applyBorder="1">
      <alignment/>
      <protection/>
    </xf>
    <xf numFmtId="226" fontId="86" fillId="0" borderId="25" xfId="63" applyNumberFormat="1" applyFont="1" applyFill="1" applyBorder="1" applyAlignment="1">
      <alignment horizontal="right"/>
    </xf>
    <xf numFmtId="49" fontId="35" fillId="0" borderId="0" xfId="53" applyNumberFormat="1" applyFont="1" applyFill="1" applyBorder="1" applyAlignment="1">
      <alignment horizontal="center" vertical="center"/>
      <protection/>
    </xf>
    <xf numFmtId="49" fontId="33" fillId="0" borderId="0" xfId="53" applyNumberFormat="1" applyFont="1" applyFill="1" applyBorder="1" applyAlignment="1">
      <alignment horizontal="center" vertical="center"/>
      <protection/>
    </xf>
    <xf numFmtId="0" fontId="33" fillId="0" borderId="0" xfId="53" applyFont="1" applyFill="1" applyBorder="1" applyAlignment="1">
      <alignment horizontal="center" vertical="center"/>
      <protection/>
    </xf>
    <xf numFmtId="49" fontId="89" fillId="0" borderId="0" xfId="53" applyNumberFormat="1" applyFont="1" applyFill="1" applyBorder="1" applyAlignment="1">
      <alignment vertical="center" wrapText="1"/>
      <protection/>
    </xf>
    <xf numFmtId="0" fontId="0" fillId="0" borderId="26" xfId="53" applyFill="1" applyBorder="1">
      <alignment/>
      <protection/>
    </xf>
    <xf numFmtId="49" fontId="37" fillId="0" borderId="59" xfId="53" applyNumberFormat="1" applyFont="1" applyFill="1" applyBorder="1" applyAlignment="1">
      <alignment horizontal="center" vertical="center"/>
      <protection/>
    </xf>
    <xf numFmtId="49" fontId="37" fillId="0" borderId="64" xfId="53" applyNumberFormat="1" applyFont="1" applyFill="1" applyBorder="1" applyAlignment="1">
      <alignment horizontal="center" vertical="center"/>
      <protection/>
    </xf>
    <xf numFmtId="49" fontId="37" fillId="0" borderId="18" xfId="53" applyNumberFormat="1" applyFont="1" applyFill="1" applyBorder="1" applyAlignment="1">
      <alignment horizontal="center" vertical="center"/>
      <protection/>
    </xf>
    <xf numFmtId="49" fontId="33" fillId="0" borderId="64" xfId="53" applyNumberFormat="1" applyFont="1" applyFill="1" applyBorder="1" applyAlignment="1">
      <alignment vertical="center" wrapText="1"/>
      <protection/>
    </xf>
    <xf numFmtId="49" fontId="14" fillId="0" borderId="24" xfId="53" applyNumberFormat="1" applyFont="1" applyBorder="1" applyAlignment="1">
      <alignment vertical="center" wrapText="1"/>
      <protection/>
    </xf>
    <xf numFmtId="49" fontId="14" fillId="0" borderId="24" xfId="53" applyNumberFormat="1" applyFont="1" applyBorder="1" applyAlignment="1">
      <alignment vertical="center" wrapText="1"/>
      <protection/>
    </xf>
    <xf numFmtId="49" fontId="88" fillId="0" borderId="24" xfId="53" applyNumberFormat="1" applyFont="1" applyFill="1" applyBorder="1" applyAlignment="1">
      <alignment vertical="center" wrapText="1"/>
      <protection/>
    </xf>
    <xf numFmtId="49" fontId="89" fillId="0" borderId="24" xfId="53" applyNumberFormat="1" applyFont="1" applyFill="1" applyBorder="1" applyAlignment="1">
      <alignment vertical="center" wrapText="1"/>
      <protection/>
    </xf>
    <xf numFmtId="226" fontId="89" fillId="0" borderId="25" xfId="63" applyNumberFormat="1" applyFont="1" applyFill="1" applyBorder="1" applyAlignment="1">
      <alignment/>
    </xf>
    <xf numFmtId="226" fontId="89" fillId="0" borderId="65" xfId="63" applyNumberFormat="1" applyFont="1" applyFill="1" applyBorder="1" applyAlignment="1">
      <alignment/>
    </xf>
    <xf numFmtId="0" fontId="33" fillId="0" borderId="66" xfId="53" applyFont="1" applyFill="1" applyBorder="1" applyAlignment="1">
      <alignment horizontal="center" vertical="center" wrapText="1"/>
      <protection/>
    </xf>
    <xf numFmtId="0" fontId="32" fillId="0" borderId="16" xfId="53" applyFont="1" applyFill="1" applyBorder="1" applyAlignment="1">
      <alignment horizontal="center" vertical="center" wrapText="1"/>
      <protection/>
    </xf>
    <xf numFmtId="0" fontId="32" fillId="0" borderId="14" xfId="53" applyFont="1" applyFill="1" applyBorder="1" applyAlignment="1">
      <alignment horizontal="center" vertical="center" wrapText="1"/>
      <protection/>
    </xf>
    <xf numFmtId="0" fontId="33" fillId="0" borderId="14" xfId="53" applyFont="1" applyFill="1" applyBorder="1" applyAlignment="1">
      <alignment horizontal="center" vertical="center" wrapText="1"/>
      <protection/>
    </xf>
    <xf numFmtId="49" fontId="33" fillId="0" borderId="23" xfId="53" applyNumberFormat="1" applyFont="1" applyFill="1" applyBorder="1" applyAlignment="1">
      <alignment vertical="center" wrapText="1"/>
      <protection/>
    </xf>
    <xf numFmtId="226" fontId="67" fillId="0" borderId="29" xfId="63" applyNumberFormat="1" applyFont="1" applyFill="1" applyBorder="1" applyAlignment="1">
      <alignment horizontal="right"/>
    </xf>
    <xf numFmtId="0" fontId="32" fillId="0" borderId="67" xfId="53" applyFont="1" applyFill="1" applyBorder="1" applyAlignment="1">
      <alignment horizontal="center" vertical="center" wrapText="1"/>
      <protection/>
    </xf>
    <xf numFmtId="0" fontId="32" fillId="0" borderId="66" xfId="53" applyFont="1" applyFill="1" applyBorder="1" applyAlignment="1">
      <alignment horizontal="center" vertical="center" wrapText="1"/>
      <protection/>
    </xf>
    <xf numFmtId="49" fontId="33" fillId="0" borderId="68" xfId="53" applyNumberFormat="1" applyFont="1" applyFill="1" applyBorder="1" applyAlignment="1">
      <alignment vertical="center" wrapText="1"/>
      <protection/>
    </xf>
    <xf numFmtId="226" fontId="67" fillId="0" borderId="50" xfId="63" applyNumberFormat="1" applyFont="1" applyFill="1" applyBorder="1" applyAlignment="1">
      <alignment horizontal="right"/>
    </xf>
    <xf numFmtId="49" fontId="35" fillId="0" borderId="44" xfId="53" applyNumberFormat="1" applyFont="1" applyFill="1" applyBorder="1" applyAlignment="1">
      <alignment horizontal="center" vertical="center"/>
      <protection/>
    </xf>
    <xf numFmtId="49" fontId="33" fillId="0" borderId="44" xfId="53" applyNumberFormat="1" applyFont="1" applyFill="1" applyBorder="1" applyAlignment="1">
      <alignment horizontal="center" vertical="center"/>
      <protection/>
    </xf>
    <xf numFmtId="0" fontId="33" fillId="0" borderId="44" xfId="53" applyFont="1" applyFill="1" applyBorder="1" applyAlignment="1">
      <alignment horizontal="center" vertical="center"/>
      <protection/>
    </xf>
    <xf numFmtId="49" fontId="89" fillId="0" borderId="44" xfId="53" applyNumberFormat="1" applyFont="1" applyFill="1" applyBorder="1" applyAlignment="1">
      <alignment vertical="center" wrapText="1"/>
      <protection/>
    </xf>
    <xf numFmtId="226" fontId="89" fillId="0" borderId="53" xfId="63" applyNumberFormat="1" applyFont="1" applyFill="1" applyBorder="1" applyAlignment="1">
      <alignment/>
    </xf>
    <xf numFmtId="226" fontId="68" fillId="0" borderId="25" xfId="63" applyNumberFormat="1" applyFont="1" applyFill="1" applyBorder="1" applyAlignment="1">
      <alignment vertical="center"/>
    </xf>
    <xf numFmtId="226" fontId="86" fillId="0" borderId="25" xfId="63" applyNumberFormat="1" applyFont="1" applyFill="1" applyBorder="1" applyAlignment="1">
      <alignment vertical="center"/>
    </xf>
    <xf numFmtId="226" fontId="89" fillId="0" borderId="15" xfId="63" applyNumberFormat="1" applyFont="1" applyFill="1" applyBorder="1" applyAlignment="1">
      <alignment/>
    </xf>
    <xf numFmtId="226" fontId="89" fillId="0" borderId="69" xfId="63" applyNumberFormat="1" applyFont="1" applyFill="1" applyBorder="1" applyAlignment="1">
      <alignment/>
    </xf>
    <xf numFmtId="49" fontId="35" fillId="0" borderId="15" xfId="53" applyNumberFormat="1" applyFont="1" applyFill="1" applyBorder="1" applyAlignment="1">
      <alignment horizontal="center" vertical="center"/>
      <protection/>
    </xf>
    <xf numFmtId="49" fontId="33" fillId="0" borderId="15" xfId="53" applyNumberFormat="1" applyFont="1" applyFill="1" applyBorder="1" applyAlignment="1">
      <alignment horizontal="center" vertical="center"/>
      <protection/>
    </xf>
    <xf numFmtId="0" fontId="33" fillId="0" borderId="15" xfId="53" applyFont="1" applyFill="1" applyBorder="1" applyAlignment="1">
      <alignment horizontal="center" vertical="center"/>
      <protection/>
    </xf>
    <xf numFmtId="49" fontId="89" fillId="0" borderId="15" xfId="53" applyNumberFormat="1" applyFont="1" applyFill="1" applyBorder="1" applyAlignment="1">
      <alignment vertical="center" wrapText="1"/>
      <protection/>
    </xf>
    <xf numFmtId="49" fontId="35" fillId="0" borderId="17" xfId="53" applyNumberFormat="1" applyFont="1" applyFill="1" applyBorder="1" applyAlignment="1">
      <alignment horizontal="center" vertical="center"/>
      <protection/>
    </xf>
    <xf numFmtId="49" fontId="35" fillId="0" borderId="18" xfId="53" applyNumberFormat="1" applyFont="1" applyFill="1" applyBorder="1" applyAlignment="1">
      <alignment horizontal="center" vertical="center"/>
      <protection/>
    </xf>
    <xf numFmtId="49" fontId="89" fillId="0" borderId="64" xfId="53" applyNumberFormat="1" applyFont="1" applyFill="1" applyBorder="1" applyAlignment="1">
      <alignment vertical="center" wrapText="1"/>
      <protection/>
    </xf>
    <xf numFmtId="226" fontId="91" fillId="0" borderId="70" xfId="63" applyNumberFormat="1" applyFont="1" applyFill="1" applyBorder="1" applyAlignment="1">
      <alignment horizontal="right"/>
    </xf>
    <xf numFmtId="226" fontId="86" fillId="0" borderId="25" xfId="63" applyNumberFormat="1" applyFont="1" applyFill="1" applyBorder="1" applyAlignment="1">
      <alignment horizontal="right" vertical="center"/>
    </xf>
    <xf numFmtId="226" fontId="68" fillId="0" borderId="25" xfId="63" applyNumberFormat="1" applyFont="1" applyFill="1" applyBorder="1" applyAlignment="1">
      <alignment vertical="center"/>
    </xf>
    <xf numFmtId="49" fontId="37" fillId="0" borderId="71" xfId="53" applyNumberFormat="1" applyFont="1" applyFill="1" applyBorder="1" applyAlignment="1">
      <alignment horizontal="center" vertical="center"/>
      <protection/>
    </xf>
    <xf numFmtId="49" fontId="37" fillId="0" borderId="31" xfId="53" applyNumberFormat="1" applyFont="1" applyFill="1" applyBorder="1" applyAlignment="1">
      <alignment horizontal="center" vertical="center"/>
      <protection/>
    </xf>
    <xf numFmtId="49" fontId="37" fillId="0" borderId="12" xfId="53" applyNumberFormat="1" applyFont="1" applyFill="1" applyBorder="1" applyAlignment="1">
      <alignment horizontal="center" vertical="center"/>
      <protection/>
    </xf>
    <xf numFmtId="49" fontId="33" fillId="0" borderId="12" xfId="53" applyNumberFormat="1" applyFont="1" applyFill="1" applyBorder="1" applyAlignment="1">
      <alignment horizontal="center" vertical="center"/>
      <protection/>
    </xf>
    <xf numFmtId="0" fontId="33" fillId="0" borderId="12" xfId="53" applyFont="1" applyFill="1" applyBorder="1" applyAlignment="1">
      <alignment horizontal="center" vertical="center"/>
      <protection/>
    </xf>
    <xf numFmtId="49" fontId="33" fillId="0" borderId="31" xfId="53" applyNumberFormat="1" applyFont="1" applyFill="1" applyBorder="1" applyAlignment="1">
      <alignment vertical="center" wrapText="1"/>
      <protection/>
    </xf>
    <xf numFmtId="226" fontId="32" fillId="0" borderId="53" xfId="63" applyNumberFormat="1" applyFont="1" applyFill="1" applyBorder="1" applyAlignment="1">
      <alignment/>
    </xf>
    <xf numFmtId="0" fontId="0" fillId="0" borderId="17" xfId="53" applyFill="1" applyBorder="1">
      <alignment/>
      <protection/>
    </xf>
    <xf numFmtId="226" fontId="33" fillId="0" borderId="69" xfId="63" applyNumberFormat="1" applyFont="1" applyFill="1" applyBorder="1" applyAlignment="1">
      <alignment/>
    </xf>
    <xf numFmtId="49" fontId="91" fillId="0" borderId="0" xfId="53" applyNumberFormat="1" applyFont="1" applyFill="1" applyBorder="1" applyAlignment="1">
      <alignment horizontal="center" vertical="center" wrapText="1"/>
      <protection/>
    </xf>
    <xf numFmtId="226" fontId="91" fillId="0" borderId="0" xfId="63" applyNumberFormat="1" applyFont="1" applyFill="1" applyBorder="1" applyAlignment="1">
      <alignment/>
    </xf>
    <xf numFmtId="0" fontId="0" fillId="0" borderId="39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9" xfId="0" applyBorder="1" applyAlignment="1">
      <alignment/>
    </xf>
    <xf numFmtId="0" fontId="22" fillId="0" borderId="62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9" fillId="0" borderId="51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center" vertical="center" wrapText="1"/>
    </xf>
    <xf numFmtId="0" fontId="9" fillId="0" borderId="39" xfId="0" applyNumberFormat="1" applyFont="1" applyBorder="1" applyAlignment="1">
      <alignment horizontal="left" vertical="center" wrapText="1"/>
    </xf>
    <xf numFmtId="0" fontId="22" fillId="0" borderId="58" xfId="0" applyFont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left" vertical="center" wrapText="1"/>
    </xf>
    <xf numFmtId="0" fontId="9" fillId="0" borderId="54" xfId="0" applyNumberFormat="1" applyFont="1" applyBorder="1" applyAlignment="1">
      <alignment horizontal="left" vertical="center" wrapText="1"/>
    </xf>
    <xf numFmtId="0" fontId="22" fillId="0" borderId="72" xfId="0" applyFont="1" applyBorder="1" applyAlignment="1">
      <alignment horizontal="center" vertical="center" wrapText="1"/>
    </xf>
    <xf numFmtId="0" fontId="9" fillId="0" borderId="39" xfId="55" applyFont="1" applyBorder="1" applyAlignment="1">
      <alignment horizontal="left" vertical="center" wrapText="1"/>
      <protection/>
    </xf>
    <xf numFmtId="0" fontId="8" fillId="0" borderId="62" xfId="0" applyFont="1" applyBorder="1" applyAlignment="1">
      <alignment/>
    </xf>
    <xf numFmtId="0" fontId="8" fillId="0" borderId="63" xfId="0" applyFont="1" applyBorder="1" applyAlignment="1">
      <alignment/>
    </xf>
    <xf numFmtId="0" fontId="8" fillId="0" borderId="71" xfId="0" applyFont="1" applyBorder="1" applyAlignment="1">
      <alignment/>
    </xf>
    <xf numFmtId="0" fontId="11" fillId="0" borderId="39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5" fillId="24" borderId="0" xfId="53" applyFont="1" applyFill="1" applyAlignment="1">
      <alignment horizontal="center"/>
      <protection/>
    </xf>
    <xf numFmtId="0" fontId="0" fillId="0" borderId="0" xfId="0" applyAlignment="1">
      <alignment/>
    </xf>
    <xf numFmtId="0" fontId="9" fillId="0" borderId="37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  <xf numFmtId="0" fontId="9" fillId="0" borderId="39" xfId="55" applyFont="1" applyBorder="1" applyAlignment="1">
      <alignment horizontal="left"/>
      <protection/>
    </xf>
    <xf numFmtId="0" fontId="9" fillId="0" borderId="51" xfId="55" applyFont="1" applyBorder="1" applyAlignment="1">
      <alignment horizontal="left"/>
      <protection/>
    </xf>
    <xf numFmtId="0" fontId="9" fillId="0" borderId="57" xfId="0" applyFont="1" applyBorder="1" applyAlignment="1">
      <alignment horizontal="left" vertical="center" wrapText="1"/>
    </xf>
    <xf numFmtId="0" fontId="9" fillId="0" borderId="54" xfId="55" applyFont="1" applyBorder="1" applyAlignment="1">
      <alignment horizontal="left" wrapText="1"/>
      <protection/>
    </xf>
    <xf numFmtId="0" fontId="5" fillId="0" borderId="0" xfId="0" applyFont="1" applyBorder="1" applyAlignment="1">
      <alignment horizontal="left"/>
    </xf>
    <xf numFmtId="0" fontId="22" fillId="0" borderId="14" xfId="55" applyFont="1" applyBorder="1" applyAlignment="1">
      <alignment horizontal="left" vertical="center" wrapText="1"/>
      <protection/>
    </xf>
    <xf numFmtId="0" fontId="22" fillId="0" borderId="14" xfId="55" applyFont="1" applyBorder="1" applyAlignment="1">
      <alignment horizontal="left" wrapText="1"/>
      <protection/>
    </xf>
    <xf numFmtId="0" fontId="6" fillId="0" borderId="0" xfId="55" applyFont="1" applyAlignment="1">
      <alignment horizontal="left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54" xfId="55" applyFont="1" applyBorder="1" applyAlignment="1">
      <alignment wrapText="1"/>
      <protection/>
    </xf>
    <xf numFmtId="0" fontId="0" fillId="0" borderId="39" xfId="0" applyFont="1" applyBorder="1" applyAlignment="1">
      <alignment wrapText="1"/>
    </xf>
    <xf numFmtId="0" fontId="0" fillId="0" borderId="51" xfId="0" applyFont="1" applyBorder="1" applyAlignment="1">
      <alignment wrapText="1"/>
    </xf>
    <xf numFmtId="0" fontId="9" fillId="0" borderId="51" xfId="0" applyFont="1" applyBorder="1" applyAlignment="1">
      <alignment horizontal="left" vertical="center" wrapText="1"/>
    </xf>
    <xf numFmtId="0" fontId="9" fillId="0" borderId="54" xfId="55" applyFont="1" applyBorder="1" applyAlignment="1">
      <alignment horizontal="left" vertical="center" wrapText="1"/>
      <protection/>
    </xf>
    <xf numFmtId="0" fontId="9" fillId="0" borderId="39" xfId="55" applyFont="1" applyBorder="1" applyAlignment="1">
      <alignment horizontal="left" vertical="center" wrapText="1"/>
      <protection/>
    </xf>
    <xf numFmtId="0" fontId="9" fillId="0" borderId="51" xfId="55" applyFont="1" applyBorder="1" applyAlignment="1">
      <alignment horizontal="left" vertical="center" wrapText="1"/>
      <protection/>
    </xf>
    <xf numFmtId="0" fontId="0" fillId="0" borderId="0" xfId="53" applyAlignment="1">
      <alignment/>
      <protection/>
    </xf>
    <xf numFmtId="0" fontId="11" fillId="0" borderId="0" xfId="0" applyFont="1" applyAlignment="1">
      <alignment horizontal="center"/>
    </xf>
    <xf numFmtId="0" fontId="0" fillId="0" borderId="73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5" fillId="0" borderId="24" xfId="0" applyNumberFormat="1" applyFont="1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0" xfId="53" applyFont="1" applyFill="1" applyAlignment="1">
      <alignment horizontal="center"/>
      <protection/>
    </xf>
    <xf numFmtId="0" fontId="0" fillId="0" borderId="0" xfId="53" applyFill="1" applyAlignment="1">
      <alignment horizontal="center"/>
      <protection/>
    </xf>
    <xf numFmtId="49" fontId="68" fillId="0" borderId="24" xfId="53" applyNumberFormat="1" applyFont="1" applyFill="1" applyBorder="1" applyAlignment="1">
      <alignment vertical="center" wrapText="1"/>
      <protection/>
    </xf>
    <xf numFmtId="0" fontId="17" fillId="0" borderId="27" xfId="53" applyFont="1" applyFill="1" applyBorder="1" applyAlignment="1">
      <alignment vertical="center"/>
      <protection/>
    </xf>
    <xf numFmtId="49" fontId="68" fillId="0" borderId="24" xfId="0" applyNumberFormat="1" applyFont="1" applyBorder="1" applyAlignment="1">
      <alignment vertical="center" wrapText="1"/>
    </xf>
    <xf numFmtId="0" fontId="17" fillId="0" borderId="27" xfId="0" applyFont="1" applyBorder="1" applyAlignment="1">
      <alignment vertical="center"/>
    </xf>
    <xf numFmtId="0" fontId="65" fillId="0" borderId="0" xfId="53" applyFont="1" applyFill="1" applyBorder="1" applyAlignment="1">
      <alignment horizontal="center"/>
      <protection/>
    </xf>
    <xf numFmtId="49" fontId="32" fillId="0" borderId="24" xfId="53" applyNumberFormat="1" applyFont="1" applyFill="1" applyBorder="1" applyAlignment="1">
      <alignment horizontal="left" vertical="center" wrapText="1"/>
      <protection/>
    </xf>
    <xf numFmtId="0" fontId="36" fillId="0" borderId="27" xfId="53" applyFont="1" applyFill="1" applyBorder="1" applyAlignment="1">
      <alignment horizontal="left" vertical="center" wrapText="1"/>
      <protection/>
    </xf>
    <xf numFmtId="49" fontId="32" fillId="0" borderId="24" xfId="53" applyNumberFormat="1" applyFont="1" applyFill="1" applyBorder="1" applyAlignment="1">
      <alignment vertical="center" wrapText="1"/>
      <protection/>
    </xf>
    <xf numFmtId="0" fontId="34" fillId="0" borderId="27" xfId="53" applyFont="1" applyFill="1" applyBorder="1" applyAlignment="1">
      <alignment vertical="center"/>
      <protection/>
    </xf>
    <xf numFmtId="49" fontId="32" fillId="0" borderId="22" xfId="53" applyNumberFormat="1" applyFont="1" applyFill="1" applyBorder="1" applyAlignment="1">
      <alignment vertical="center" wrapText="1"/>
      <protection/>
    </xf>
    <xf numFmtId="0" fontId="32" fillId="0" borderId="24" xfId="53" applyFont="1" applyFill="1" applyBorder="1" applyAlignment="1">
      <alignment vertical="center"/>
      <protection/>
    </xf>
    <xf numFmtId="0" fontId="22" fillId="20" borderId="74" xfId="53" applyFont="1" applyFill="1" applyBorder="1" applyAlignment="1">
      <alignment horizontal="center" vertical="center" wrapText="1"/>
      <protection/>
    </xf>
    <xf numFmtId="0" fontId="22" fillId="20" borderId="75" xfId="53" applyFont="1" applyFill="1" applyBorder="1" applyAlignment="1">
      <alignment horizontal="center" vertical="center" wrapText="1"/>
      <protection/>
    </xf>
    <xf numFmtId="0" fontId="32" fillId="0" borderId="24" xfId="53" applyFont="1" applyFill="1" applyBorder="1" applyAlignment="1">
      <alignment vertical="center" wrapText="1"/>
      <protection/>
    </xf>
    <xf numFmtId="49" fontId="68" fillId="0" borderId="24" xfId="53" applyNumberFormat="1" applyFont="1" applyFill="1" applyBorder="1" applyAlignment="1">
      <alignment vertical="center" wrapText="1"/>
      <protection/>
    </xf>
    <xf numFmtId="0" fontId="68" fillId="0" borderId="24" xfId="0" applyNumberFormat="1" applyFont="1" applyBorder="1" applyAlignment="1">
      <alignment vertical="center" wrapText="1"/>
    </xf>
    <xf numFmtId="0" fontId="17" fillId="0" borderId="27" xfId="0" applyNumberFormat="1" applyFont="1" applyBorder="1" applyAlignment="1">
      <alignment vertical="center" wrapText="1"/>
    </xf>
    <xf numFmtId="0" fontId="32" fillId="0" borderId="24" xfId="53" applyFont="1" applyFill="1" applyBorder="1" applyAlignment="1">
      <alignment horizontal="left" vertical="center"/>
      <protection/>
    </xf>
    <xf numFmtId="0" fontId="36" fillId="0" borderId="27" xfId="53" applyFont="1" applyFill="1" applyBorder="1" applyAlignment="1">
      <alignment horizontal="left" vertical="center"/>
      <protection/>
    </xf>
    <xf numFmtId="49" fontId="68" fillId="0" borderId="24" xfId="0" applyNumberFormat="1" applyFont="1" applyBorder="1" applyAlignment="1">
      <alignment vertical="center" wrapText="1"/>
    </xf>
    <xf numFmtId="0" fontId="32" fillId="0" borderId="24" xfId="53" applyFont="1" applyFill="1" applyBorder="1" applyAlignment="1">
      <alignment horizontal="left" vertical="center" wrapText="1"/>
      <protection/>
    </xf>
    <xf numFmtId="0" fontId="32" fillId="0" borderId="27" xfId="53" applyFont="1" applyFill="1" applyBorder="1" applyAlignment="1">
      <alignment horizontal="left" vertical="center" wrapText="1"/>
      <protection/>
    </xf>
    <xf numFmtId="0" fontId="32" fillId="0" borderId="22" xfId="53" applyFont="1" applyFill="1" applyBorder="1" applyAlignment="1">
      <alignment horizontal="left" vertical="center" wrapText="1"/>
      <protection/>
    </xf>
    <xf numFmtId="0" fontId="32" fillId="0" borderId="27" xfId="53" applyFont="1" applyFill="1" applyBorder="1" applyAlignment="1">
      <alignment horizontal="left" vertical="center"/>
      <protection/>
    </xf>
    <xf numFmtId="0" fontId="86" fillId="0" borderId="24" xfId="53" applyFont="1" applyFill="1" applyBorder="1" applyAlignment="1">
      <alignment horizontal="left" vertical="center" wrapText="1"/>
      <protection/>
    </xf>
    <xf numFmtId="0" fontId="86" fillId="0" borderId="27" xfId="53" applyFont="1" applyFill="1" applyBorder="1" applyAlignment="1">
      <alignment horizontal="left" vertical="center" wrapText="1"/>
      <protection/>
    </xf>
    <xf numFmtId="49" fontId="86" fillId="0" borderId="24" xfId="53" applyNumberFormat="1" applyFont="1" applyFill="1" applyBorder="1" applyAlignment="1">
      <alignment vertical="center" wrapText="1"/>
      <protection/>
    </xf>
    <xf numFmtId="0" fontId="88" fillId="0" borderId="27" xfId="53" applyFont="1" applyFill="1" applyBorder="1" applyAlignment="1">
      <alignment vertical="center"/>
      <protection/>
    </xf>
    <xf numFmtId="0" fontId="5" fillId="0" borderId="24" xfId="53" applyFont="1" applyFill="1" applyBorder="1" applyAlignment="1">
      <alignment horizontal="left" vertical="center"/>
      <protection/>
    </xf>
    <xf numFmtId="0" fontId="8" fillId="0" borderId="27" xfId="53" applyFont="1" applyFill="1" applyBorder="1" applyAlignment="1">
      <alignment horizontal="left" vertical="center"/>
      <protection/>
    </xf>
    <xf numFmtId="0" fontId="68" fillId="0" borderId="24" xfId="53" applyFont="1" applyFill="1" applyBorder="1" applyAlignment="1">
      <alignment horizontal="left" vertical="center" wrapText="1"/>
      <protection/>
    </xf>
    <xf numFmtId="0" fontId="39" fillId="0" borderId="27" xfId="53" applyFont="1" applyFill="1" applyBorder="1" applyAlignment="1">
      <alignment horizontal="left" vertical="center" wrapText="1"/>
      <protection/>
    </xf>
    <xf numFmtId="0" fontId="5" fillId="0" borderId="27" xfId="53" applyFont="1" applyFill="1" applyBorder="1" applyAlignment="1">
      <alignment horizontal="left" vertical="center"/>
      <protection/>
    </xf>
    <xf numFmtId="0" fontId="68" fillId="0" borderId="24" xfId="53" applyFont="1" applyFill="1" applyBorder="1" applyAlignment="1">
      <alignment horizontal="left" vertical="center"/>
      <protection/>
    </xf>
    <xf numFmtId="0" fontId="68" fillId="0" borderId="27" xfId="53" applyFont="1" applyFill="1" applyBorder="1" applyAlignment="1">
      <alignment horizontal="left" vertical="center"/>
      <protection/>
    </xf>
    <xf numFmtId="49" fontId="86" fillId="0" borderId="22" xfId="53" applyNumberFormat="1" applyFont="1" applyFill="1" applyBorder="1" applyAlignment="1">
      <alignment vertical="center" wrapText="1"/>
      <protection/>
    </xf>
    <xf numFmtId="0" fontId="86" fillId="0" borderId="24" xfId="53" applyFont="1" applyFill="1" applyBorder="1" applyAlignment="1">
      <alignment vertical="center"/>
      <protection/>
    </xf>
    <xf numFmtId="0" fontId="26" fillId="20" borderId="73" xfId="53" applyFont="1" applyFill="1" applyBorder="1" applyAlignment="1">
      <alignment horizontal="center" vertical="center" wrapText="1"/>
      <protection/>
    </xf>
    <xf numFmtId="0" fontId="26" fillId="20" borderId="76" xfId="53" applyFont="1" applyFill="1" applyBorder="1" applyAlignment="1">
      <alignment horizontal="center" vertical="center" wrapText="1"/>
      <protection/>
    </xf>
    <xf numFmtId="0" fontId="26" fillId="20" borderId="77" xfId="53" applyFont="1" applyFill="1" applyBorder="1" applyAlignment="1">
      <alignment horizontal="center" vertical="center" wrapText="1"/>
      <protection/>
    </xf>
    <xf numFmtId="0" fontId="26" fillId="20" borderId="50" xfId="53" applyFont="1" applyFill="1" applyBorder="1" applyAlignment="1">
      <alignment horizontal="center" vertical="center" wrapText="1"/>
      <protection/>
    </xf>
    <xf numFmtId="0" fontId="26" fillId="20" borderId="69" xfId="53" applyFont="1" applyFill="1" applyBorder="1" applyAlignment="1">
      <alignment horizontal="center" vertical="center" wrapText="1"/>
      <protection/>
    </xf>
    <xf numFmtId="0" fontId="22" fillId="20" borderId="73" xfId="53" applyFont="1" applyFill="1" applyBorder="1" applyAlignment="1">
      <alignment horizontal="center" vertical="center"/>
      <protection/>
    </xf>
    <xf numFmtId="0" fontId="22" fillId="20" borderId="47" xfId="53" applyFont="1" applyFill="1" applyBorder="1" applyAlignment="1">
      <alignment horizontal="center" vertical="center"/>
      <protection/>
    </xf>
    <xf numFmtId="226" fontId="91" fillId="0" borderId="74" xfId="63" applyNumberFormat="1" applyFont="1" applyFill="1" applyBorder="1" applyAlignment="1">
      <alignment horizontal="center" vertical="center"/>
    </xf>
    <xf numFmtId="226" fontId="91" fillId="0" borderId="53" xfId="63" applyNumberFormat="1" applyFont="1" applyFill="1" applyBorder="1" applyAlignment="1">
      <alignment horizontal="center" vertical="center"/>
    </xf>
    <xf numFmtId="49" fontId="90" fillId="0" borderId="32" xfId="53" applyNumberFormat="1" applyFont="1" applyFill="1" applyBorder="1" applyAlignment="1">
      <alignment horizontal="left" vertical="center" wrapText="1"/>
      <protection/>
    </xf>
    <xf numFmtId="49" fontId="91" fillId="0" borderId="34" xfId="53" applyNumberFormat="1" applyFont="1" applyFill="1" applyBorder="1" applyAlignment="1">
      <alignment horizontal="left" vertical="center" wrapText="1"/>
      <protection/>
    </xf>
    <xf numFmtId="49" fontId="91" fillId="0" borderId="33" xfId="53" applyNumberFormat="1" applyFont="1" applyFill="1" applyBorder="1" applyAlignment="1">
      <alignment horizontal="left" vertical="center" wrapText="1"/>
      <protection/>
    </xf>
    <xf numFmtId="49" fontId="91" fillId="0" borderId="43" xfId="53" applyNumberFormat="1" applyFont="1" applyFill="1" applyBorder="1" applyAlignment="1">
      <alignment horizontal="left" vertical="center" wrapText="1"/>
      <protection/>
    </xf>
    <xf numFmtId="49" fontId="91" fillId="0" borderId="44" xfId="53" applyNumberFormat="1" applyFont="1" applyFill="1" applyBorder="1" applyAlignment="1">
      <alignment horizontal="left" vertical="center" wrapText="1"/>
      <protection/>
    </xf>
    <xf numFmtId="49" fontId="91" fillId="0" borderId="52" xfId="53" applyNumberFormat="1" applyFont="1" applyFill="1" applyBorder="1" applyAlignment="1">
      <alignment horizontal="left" vertical="center" wrapText="1"/>
      <protection/>
    </xf>
    <xf numFmtId="0" fontId="26" fillId="20" borderId="61" xfId="53" applyFont="1" applyFill="1" applyBorder="1" applyAlignment="1">
      <alignment horizontal="center" vertical="center" wrapText="1"/>
      <protection/>
    </xf>
    <xf numFmtId="0" fontId="26" fillId="20" borderId="63" xfId="53" applyFont="1" applyFill="1" applyBorder="1" applyAlignment="1">
      <alignment horizontal="center" vertical="center" wrapText="1"/>
      <protection/>
    </xf>
    <xf numFmtId="49" fontId="86" fillId="0" borderId="24" xfId="53" applyNumberFormat="1" applyFont="1" applyFill="1" applyBorder="1" applyAlignment="1">
      <alignment horizontal="left" vertical="center" wrapText="1"/>
      <protection/>
    </xf>
    <xf numFmtId="0" fontId="66" fillId="0" borderId="27" xfId="53" applyFont="1" applyFill="1" applyBorder="1" applyAlignment="1">
      <alignment horizontal="left" vertical="center" wrapText="1"/>
      <protection/>
    </xf>
    <xf numFmtId="49" fontId="90" fillId="0" borderId="78" xfId="53" applyNumberFormat="1" applyFont="1" applyFill="1" applyBorder="1" applyAlignment="1">
      <alignment horizontal="left" vertical="center" wrapText="1"/>
      <protection/>
    </xf>
    <xf numFmtId="49" fontId="91" fillId="0" borderId="79" xfId="53" applyNumberFormat="1" applyFont="1" applyFill="1" applyBorder="1" applyAlignment="1">
      <alignment horizontal="left" vertical="center" wrapText="1"/>
      <protection/>
    </xf>
    <xf numFmtId="49" fontId="91" fillId="0" borderId="80" xfId="53" applyNumberFormat="1" applyFont="1" applyFill="1" applyBorder="1" applyAlignment="1">
      <alignment horizontal="left" vertical="center" wrapText="1"/>
      <protection/>
    </xf>
    <xf numFmtId="0" fontId="42" fillId="0" borderId="0" xfId="54" applyFont="1" applyFill="1" applyAlignment="1">
      <alignment horizontal="center"/>
      <protection/>
    </xf>
    <xf numFmtId="0" fontId="17" fillId="0" borderId="44" xfId="54" applyFont="1" applyBorder="1" applyAlignment="1">
      <alignment horizontal="center"/>
      <protection/>
    </xf>
    <xf numFmtId="0" fontId="17" fillId="0" borderId="0" xfId="54" applyFont="1" applyBorder="1" applyAlignment="1">
      <alignment horizontal="center"/>
      <protection/>
    </xf>
    <xf numFmtId="0" fontId="5" fillId="0" borderId="32" xfId="54" applyFont="1" applyBorder="1" applyAlignment="1">
      <alignment horizontal="center" vertical="center" wrapText="1"/>
      <protection/>
    </xf>
    <xf numFmtId="0" fontId="5" fillId="0" borderId="34" xfId="54" applyFont="1" applyBorder="1" applyAlignment="1">
      <alignment horizontal="center" vertical="center" wrapText="1"/>
      <protection/>
    </xf>
    <xf numFmtId="0" fontId="5" fillId="0" borderId="33" xfId="54" applyFont="1" applyBorder="1" applyAlignment="1">
      <alignment horizontal="center" vertical="center" wrapText="1"/>
      <protection/>
    </xf>
    <xf numFmtId="0" fontId="5" fillId="0" borderId="43" xfId="54" applyFont="1" applyBorder="1" applyAlignment="1">
      <alignment horizontal="center" vertical="center" wrapText="1"/>
      <protection/>
    </xf>
    <xf numFmtId="0" fontId="5" fillId="0" borderId="44" xfId="54" applyFont="1" applyBorder="1" applyAlignment="1">
      <alignment horizontal="center" vertical="center" wrapText="1"/>
      <protection/>
    </xf>
    <xf numFmtId="0" fontId="5" fillId="0" borderId="52" xfId="54" applyFont="1" applyBorder="1" applyAlignment="1">
      <alignment horizontal="center" vertical="center" wrapText="1"/>
      <protection/>
    </xf>
    <xf numFmtId="0" fontId="5" fillId="0" borderId="73" xfId="54" applyFont="1" applyBorder="1" applyAlignment="1">
      <alignment horizontal="center" vertical="center" wrapText="1"/>
      <protection/>
    </xf>
    <xf numFmtId="0" fontId="5" fillId="0" borderId="76" xfId="54" applyFont="1" applyBorder="1" applyAlignment="1">
      <alignment horizontal="center" vertical="center" wrapText="1"/>
      <protection/>
    </xf>
    <xf numFmtId="0" fontId="5" fillId="0" borderId="77" xfId="54" applyFont="1" applyBorder="1" applyAlignment="1">
      <alignment horizontal="center" vertical="center" wrapText="1"/>
      <protection/>
    </xf>
    <xf numFmtId="0" fontId="44" fillId="0" borderId="43" xfId="54" applyFont="1" applyBorder="1" applyAlignment="1">
      <alignment horizontal="center"/>
      <protection/>
    </xf>
    <xf numFmtId="0" fontId="44" fillId="0" borderId="44" xfId="54" applyFont="1" applyBorder="1" applyAlignment="1">
      <alignment horizontal="center"/>
      <protection/>
    </xf>
    <xf numFmtId="0" fontId="44" fillId="0" borderId="52" xfId="54" applyFont="1" applyBorder="1" applyAlignment="1">
      <alignment horizontal="center"/>
      <protection/>
    </xf>
    <xf numFmtId="0" fontId="44" fillId="22" borderId="44" xfId="54" applyFont="1" applyFill="1" applyBorder="1" applyAlignment="1">
      <alignment horizontal="center"/>
      <protection/>
    </xf>
    <xf numFmtId="0" fontId="44" fillId="22" borderId="52" xfId="54" applyFont="1" applyFill="1" applyBorder="1" applyAlignment="1">
      <alignment horizontal="center"/>
      <protection/>
    </xf>
    <xf numFmtId="0" fontId="5" fillId="0" borderId="36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37" xfId="54" applyFont="1" applyBorder="1" applyAlignment="1">
      <alignment horizontal="center" vertical="center" wrapText="1"/>
      <protection/>
    </xf>
    <xf numFmtId="167" fontId="29" fillId="0" borderId="41" xfId="54" applyNumberFormat="1" applyFont="1" applyBorder="1" applyAlignment="1">
      <alignment horizontal="center"/>
      <protection/>
    </xf>
    <xf numFmtId="167" fontId="29" fillId="0" borderId="42" xfId="54" applyNumberFormat="1" applyFont="1" applyBorder="1" applyAlignment="1">
      <alignment horizontal="center"/>
      <protection/>
    </xf>
    <xf numFmtId="0" fontId="0" fillId="0" borderId="32" xfId="54" applyFont="1" applyFill="1" applyBorder="1" applyAlignment="1">
      <alignment horizontal="center"/>
      <protection/>
    </xf>
    <xf numFmtId="0" fontId="0" fillId="0" borderId="33" xfId="54" applyFont="1" applyFill="1" applyBorder="1" applyAlignment="1">
      <alignment horizontal="center"/>
      <protection/>
    </xf>
    <xf numFmtId="0" fontId="0" fillId="0" borderId="49" xfId="54" applyFont="1" applyFill="1" applyBorder="1" applyAlignment="1">
      <alignment horizontal="center"/>
      <protection/>
    </xf>
    <xf numFmtId="0" fontId="0" fillId="0" borderId="38" xfId="54" applyFont="1" applyFill="1" applyBorder="1" applyAlignment="1">
      <alignment horizontal="center"/>
      <protection/>
    </xf>
    <xf numFmtId="0" fontId="0" fillId="0" borderId="32" xfId="54" applyBorder="1" applyAlignment="1">
      <alignment horizontal="center"/>
      <protection/>
    </xf>
    <xf numFmtId="0" fontId="0" fillId="0" borderId="33" xfId="54" applyBorder="1" applyAlignment="1">
      <alignment horizontal="center"/>
      <protection/>
    </xf>
    <xf numFmtId="0" fontId="0" fillId="0" borderId="49" xfId="54" applyBorder="1" applyAlignment="1">
      <alignment horizontal="center"/>
      <protection/>
    </xf>
    <xf numFmtId="0" fontId="0" fillId="0" borderId="38" xfId="54" applyBorder="1" applyAlignment="1">
      <alignment horizontal="center"/>
      <protection/>
    </xf>
    <xf numFmtId="167" fontId="48" fillId="0" borderId="41" xfId="54" applyNumberFormat="1" applyFont="1" applyBorder="1" applyAlignment="1">
      <alignment horizontal="center"/>
      <protection/>
    </xf>
    <xf numFmtId="167" fontId="48" fillId="0" borderId="42" xfId="54" applyNumberFormat="1" applyFont="1" applyBorder="1" applyAlignment="1">
      <alignment horizontal="center"/>
      <protection/>
    </xf>
    <xf numFmtId="0" fontId="44" fillId="0" borderId="44" xfId="54" applyFont="1" applyFill="1" applyBorder="1" applyAlignment="1">
      <alignment horizontal="center"/>
      <protection/>
    </xf>
    <xf numFmtId="0" fontId="44" fillId="0" borderId="52" xfId="54" applyFont="1" applyFill="1" applyBorder="1" applyAlignment="1">
      <alignment horizontal="center"/>
      <protection/>
    </xf>
    <xf numFmtId="167" fontId="58" fillId="0" borderId="47" xfId="54" applyNumberFormat="1" applyFont="1" applyFill="1" applyBorder="1" applyAlignment="1">
      <alignment horizontal="center"/>
      <protection/>
    </xf>
    <xf numFmtId="167" fontId="58" fillId="0" borderId="46" xfId="54" applyNumberFormat="1" applyFont="1" applyFill="1" applyBorder="1" applyAlignment="1">
      <alignment horizontal="center"/>
      <protection/>
    </xf>
    <xf numFmtId="167" fontId="54" fillId="0" borderId="41" xfId="54" applyNumberFormat="1" applyFont="1" applyBorder="1" applyAlignment="1">
      <alignment horizontal="center"/>
      <protection/>
    </xf>
    <xf numFmtId="167" fontId="54" fillId="0" borderId="42" xfId="54" applyNumberFormat="1" applyFont="1" applyBorder="1" applyAlignment="1">
      <alignment horizontal="center"/>
      <protection/>
    </xf>
    <xf numFmtId="167" fontId="55" fillId="0" borderId="47" xfId="54" applyNumberFormat="1" applyFont="1" applyBorder="1" applyAlignment="1">
      <alignment horizontal="center"/>
      <protection/>
    </xf>
    <xf numFmtId="167" fontId="55" fillId="0" borderId="46" xfId="54" applyNumberFormat="1" applyFont="1" applyBorder="1" applyAlignment="1">
      <alignment horizontal="center"/>
      <protection/>
    </xf>
    <xf numFmtId="167" fontId="29" fillId="0" borderId="73" xfId="54" applyNumberFormat="1" applyFont="1" applyFill="1" applyBorder="1" applyAlignment="1">
      <alignment horizontal="center"/>
      <protection/>
    </xf>
    <xf numFmtId="167" fontId="29" fillId="0" borderId="77" xfId="54" applyNumberFormat="1" applyFont="1" applyFill="1" applyBorder="1" applyAlignment="1">
      <alignment horizontal="center"/>
      <protection/>
    </xf>
    <xf numFmtId="167" fontId="48" fillId="0" borderId="41" xfId="54" applyNumberFormat="1" applyFont="1" applyFill="1" applyBorder="1" applyAlignment="1">
      <alignment horizontal="center"/>
      <protection/>
    </xf>
    <xf numFmtId="167" fontId="48" fillId="0" borderId="42" xfId="54" applyNumberFormat="1" applyFont="1" applyFill="1" applyBorder="1" applyAlignment="1">
      <alignment horizontal="center"/>
      <protection/>
    </xf>
    <xf numFmtId="10" fontId="62" fillId="0" borderId="55" xfId="54" applyNumberFormat="1" applyFont="1" applyBorder="1" applyAlignment="1">
      <alignment horizontal="center"/>
      <protection/>
    </xf>
    <xf numFmtId="10" fontId="62" fillId="0" borderId="57" xfId="54" applyNumberFormat="1" applyFont="1" applyBorder="1" applyAlignment="1">
      <alignment horizontal="center"/>
      <protection/>
    </xf>
    <xf numFmtId="10" fontId="62" fillId="0" borderId="49" xfId="54" applyNumberFormat="1" applyFont="1" applyBorder="1" applyAlignment="1">
      <alignment horizontal="center"/>
      <protection/>
    </xf>
    <xf numFmtId="10" fontId="62" fillId="0" borderId="38" xfId="54" applyNumberFormat="1" applyFont="1" applyBorder="1" applyAlignment="1">
      <alignment horizontal="center"/>
      <protection/>
    </xf>
    <xf numFmtId="167" fontId="13" fillId="0" borderId="55" xfId="54" applyNumberFormat="1" applyFont="1" applyBorder="1" applyAlignment="1">
      <alignment horizontal="center"/>
      <protection/>
    </xf>
    <xf numFmtId="167" fontId="13" fillId="0" borderId="57" xfId="54" applyNumberFormat="1" applyFont="1" applyBorder="1" applyAlignment="1">
      <alignment horizontal="center"/>
      <protection/>
    </xf>
    <xf numFmtId="167" fontId="13" fillId="0" borderId="49" xfId="54" applyNumberFormat="1" applyFont="1" applyBorder="1" applyAlignment="1">
      <alignment horizontal="center"/>
      <protection/>
    </xf>
    <xf numFmtId="167" fontId="13" fillId="0" borderId="38" xfId="54" applyNumberFormat="1" applyFont="1" applyBorder="1" applyAlignment="1">
      <alignment horizontal="center"/>
      <protection/>
    </xf>
    <xf numFmtId="167" fontId="53" fillId="0" borderId="41" xfId="54" applyNumberFormat="1" applyFont="1" applyBorder="1" applyAlignment="1">
      <alignment horizontal="center"/>
      <protection/>
    </xf>
    <xf numFmtId="167" fontId="53" fillId="0" borderId="42" xfId="54" applyNumberFormat="1" applyFont="1" applyBorder="1" applyAlignment="1">
      <alignment horizontal="center"/>
      <protection/>
    </xf>
    <xf numFmtId="167" fontId="56" fillId="0" borderId="47" xfId="54" applyNumberFormat="1" applyFont="1" applyBorder="1" applyAlignment="1">
      <alignment horizontal="center"/>
      <protection/>
    </xf>
    <xf numFmtId="167" fontId="56" fillId="0" borderId="46" xfId="54" applyNumberFormat="1" applyFont="1" applyBorder="1" applyAlignment="1">
      <alignment horizontal="center"/>
      <protection/>
    </xf>
    <xf numFmtId="167" fontId="29" fillId="0" borderId="73" xfId="54" applyNumberFormat="1" applyFont="1" applyBorder="1" applyAlignment="1">
      <alignment horizontal="center"/>
      <protection/>
    </xf>
    <xf numFmtId="167" fontId="29" fillId="0" borderId="77" xfId="54" applyNumberFormat="1" applyFont="1" applyBorder="1" applyAlignment="1">
      <alignment horizontal="center"/>
      <protection/>
    </xf>
    <xf numFmtId="167" fontId="50" fillId="0" borderId="47" xfId="54" applyNumberFormat="1" applyFont="1" applyBorder="1" applyAlignment="1">
      <alignment horizontal="center"/>
      <protection/>
    </xf>
    <xf numFmtId="167" fontId="50" fillId="0" borderId="46" xfId="54" applyNumberFormat="1" applyFont="1" applyBorder="1" applyAlignment="1">
      <alignment horizontal="center"/>
      <protection/>
    </xf>
    <xf numFmtId="0" fontId="5" fillId="0" borderId="55" xfId="54" applyFont="1" applyBorder="1" applyAlignment="1">
      <alignment horizontal="left" vertical="center" wrapText="1"/>
      <protection/>
    </xf>
    <xf numFmtId="0" fontId="5" fillId="0" borderId="56" xfId="54" applyFont="1" applyBorder="1" applyAlignment="1">
      <alignment horizontal="left" vertical="center" wrapText="1"/>
      <protection/>
    </xf>
    <xf numFmtId="0" fontId="5" fillId="0" borderId="57" xfId="54" applyFont="1" applyBorder="1" applyAlignment="1">
      <alignment horizontal="left" vertical="center" wrapText="1"/>
      <protection/>
    </xf>
    <xf numFmtId="0" fontId="5" fillId="0" borderId="36" xfId="54" applyFont="1" applyBorder="1" applyAlignment="1">
      <alignment horizontal="left" vertical="center" wrapText="1"/>
      <protection/>
    </xf>
    <xf numFmtId="0" fontId="5" fillId="0" borderId="0" xfId="54" applyFont="1" applyBorder="1" applyAlignment="1">
      <alignment horizontal="left" vertical="center" wrapText="1"/>
      <protection/>
    </xf>
    <xf numFmtId="0" fontId="5" fillId="0" borderId="37" xfId="54" applyFont="1" applyBorder="1" applyAlignment="1">
      <alignment horizontal="left" vertical="center" wrapText="1"/>
      <protection/>
    </xf>
    <xf numFmtId="10" fontId="5" fillId="0" borderId="55" xfId="54" applyNumberFormat="1" applyFont="1" applyBorder="1" applyAlignment="1">
      <alignment horizontal="center"/>
      <protection/>
    </xf>
    <xf numFmtId="10" fontId="5" fillId="0" borderId="57" xfId="54" applyNumberFormat="1" applyFont="1" applyBorder="1" applyAlignment="1">
      <alignment horizontal="center"/>
      <protection/>
    </xf>
    <xf numFmtId="10" fontId="5" fillId="0" borderId="49" xfId="54" applyNumberFormat="1" applyFont="1" applyBorder="1" applyAlignment="1">
      <alignment horizontal="center"/>
      <protection/>
    </xf>
    <xf numFmtId="10" fontId="5" fillId="0" borderId="38" xfId="54" applyNumberFormat="1" applyFont="1" applyBorder="1" applyAlignment="1">
      <alignment horizontal="center"/>
      <protection/>
    </xf>
    <xf numFmtId="0" fontId="46" fillId="0" borderId="55" xfId="54" applyFont="1" applyBorder="1" applyAlignment="1">
      <alignment horizontal="left" vertical="center" wrapText="1"/>
      <protection/>
    </xf>
    <xf numFmtId="0" fontId="5" fillId="0" borderId="49" xfId="54" applyFont="1" applyBorder="1" applyAlignment="1">
      <alignment horizontal="left" vertical="center" wrapText="1"/>
      <protection/>
    </xf>
    <xf numFmtId="0" fontId="5" fillId="0" borderId="20" xfId="54" applyFont="1" applyBorder="1" applyAlignment="1">
      <alignment horizontal="left" vertical="center" wrapText="1"/>
      <protection/>
    </xf>
    <xf numFmtId="0" fontId="5" fillId="0" borderId="38" xfId="54" applyFont="1" applyBorder="1" applyAlignment="1">
      <alignment horizontal="left" vertical="center" wrapText="1"/>
      <protection/>
    </xf>
    <xf numFmtId="178" fontId="5" fillId="0" borderId="55" xfId="54" applyNumberFormat="1" applyFont="1" applyBorder="1" applyAlignment="1">
      <alignment horizontal="center"/>
      <protection/>
    </xf>
    <xf numFmtId="178" fontId="5" fillId="0" borderId="57" xfId="54" applyNumberFormat="1" applyFont="1" applyBorder="1" applyAlignment="1">
      <alignment horizontal="center"/>
      <protection/>
    </xf>
    <xf numFmtId="178" fontId="5" fillId="0" borderId="49" xfId="54" applyNumberFormat="1" applyFont="1" applyBorder="1" applyAlignment="1">
      <alignment horizontal="center"/>
      <protection/>
    </xf>
    <xf numFmtId="178" fontId="5" fillId="0" borderId="38" xfId="54" applyNumberFormat="1" applyFont="1" applyBorder="1" applyAlignment="1">
      <alignment horizontal="center"/>
      <protection/>
    </xf>
    <xf numFmtId="0" fontId="5" fillId="0" borderId="43" xfId="54" applyFont="1" applyBorder="1" applyAlignment="1">
      <alignment horizontal="left" vertical="center" wrapText="1"/>
      <protection/>
    </xf>
    <xf numFmtId="0" fontId="5" fillId="0" borderId="44" xfId="54" applyFont="1" applyBorder="1" applyAlignment="1">
      <alignment horizontal="left" vertical="center" wrapText="1"/>
      <protection/>
    </xf>
    <xf numFmtId="0" fontId="5" fillId="0" borderId="52" xfId="54" applyFont="1" applyBorder="1" applyAlignment="1">
      <alignment horizontal="left" vertical="center" wrapText="1"/>
      <protection/>
    </xf>
    <xf numFmtId="178" fontId="5" fillId="0" borderId="72" xfId="54" applyNumberFormat="1" applyFont="1" applyBorder="1" applyAlignment="1">
      <alignment horizontal="center"/>
      <protection/>
    </xf>
    <xf numFmtId="178" fontId="5" fillId="0" borderId="58" xfId="54" applyNumberFormat="1" applyFont="1" applyBorder="1" applyAlignment="1">
      <alignment horizontal="center"/>
      <protection/>
    </xf>
    <xf numFmtId="171" fontId="5" fillId="0" borderId="55" xfId="54" applyNumberFormat="1" applyFont="1" applyBorder="1" applyAlignment="1">
      <alignment horizontal="center"/>
      <protection/>
    </xf>
    <xf numFmtId="171" fontId="5" fillId="0" borderId="57" xfId="54" applyNumberFormat="1" applyFont="1" applyBorder="1" applyAlignment="1">
      <alignment horizontal="center"/>
      <protection/>
    </xf>
    <xf numFmtId="171" fontId="5" fillId="0" borderId="49" xfId="54" applyNumberFormat="1" applyFont="1" applyBorder="1" applyAlignment="1">
      <alignment horizontal="center"/>
      <protection/>
    </xf>
    <xf numFmtId="171" fontId="5" fillId="0" borderId="38" xfId="54" applyNumberFormat="1" applyFont="1" applyBorder="1" applyAlignment="1">
      <alignment horizontal="center"/>
      <protection/>
    </xf>
    <xf numFmtId="171" fontId="5" fillId="0" borderId="43" xfId="54" applyNumberFormat="1" applyFont="1" applyBorder="1" applyAlignment="1">
      <alignment horizontal="center"/>
      <protection/>
    </xf>
    <xf numFmtId="171" fontId="5" fillId="0" borderId="52" xfId="54" applyNumberFormat="1" applyFont="1" applyBorder="1" applyAlignment="1">
      <alignment horizontal="center"/>
      <protection/>
    </xf>
    <xf numFmtId="0" fontId="5" fillId="0" borderId="32" xfId="54" applyFont="1" applyBorder="1" applyAlignment="1">
      <alignment horizontal="left" vertical="center" wrapText="1"/>
      <protection/>
    </xf>
    <xf numFmtId="0" fontId="11" fillId="0" borderId="34" xfId="54" applyFont="1" applyBorder="1" applyAlignment="1">
      <alignment horizontal="left" vertical="center" wrapText="1"/>
      <protection/>
    </xf>
    <xf numFmtId="0" fontId="11" fillId="0" borderId="33" xfId="54" applyFont="1" applyBorder="1" applyAlignment="1">
      <alignment horizontal="left" vertical="center" wrapText="1"/>
      <protection/>
    </xf>
    <xf numFmtId="0" fontId="11" fillId="0" borderId="36" xfId="54" applyFont="1" applyBorder="1" applyAlignment="1">
      <alignment horizontal="left" vertical="center" wrapText="1"/>
      <protection/>
    </xf>
    <xf numFmtId="0" fontId="11" fillId="0" borderId="0" xfId="54" applyFont="1" applyBorder="1" applyAlignment="1">
      <alignment horizontal="left" vertical="center" wrapText="1"/>
      <protection/>
    </xf>
    <xf numFmtId="0" fontId="11" fillId="0" borderId="37" xfId="54" applyFont="1" applyBorder="1" applyAlignment="1">
      <alignment horizontal="left" vertical="center" wrapText="1"/>
      <protection/>
    </xf>
    <xf numFmtId="0" fontId="11" fillId="0" borderId="49" xfId="54" applyFont="1" applyBorder="1" applyAlignment="1">
      <alignment horizontal="left" vertical="center" wrapText="1"/>
      <protection/>
    </xf>
    <xf numFmtId="0" fontId="11" fillId="0" borderId="20" xfId="54" applyFont="1" applyBorder="1" applyAlignment="1">
      <alignment horizontal="left" vertical="center" wrapText="1"/>
      <protection/>
    </xf>
    <xf numFmtId="0" fontId="11" fillId="0" borderId="38" xfId="54" applyFont="1" applyBorder="1" applyAlignment="1">
      <alignment horizontal="left" vertical="center" wrapText="1"/>
      <protection/>
    </xf>
    <xf numFmtId="0" fontId="60" fillId="0" borderId="32" xfId="54" applyFont="1" applyBorder="1" applyAlignment="1">
      <alignment horizontal="center" vertical="center" wrapText="1"/>
      <protection/>
    </xf>
    <xf numFmtId="0" fontId="60" fillId="0" borderId="34" xfId="54" applyFont="1" applyBorder="1" applyAlignment="1">
      <alignment horizontal="center" vertical="center" wrapText="1"/>
      <protection/>
    </xf>
    <xf numFmtId="0" fontId="60" fillId="0" borderId="33" xfId="54" applyFont="1" applyBorder="1" applyAlignment="1">
      <alignment horizontal="center" vertical="center" wrapText="1"/>
      <protection/>
    </xf>
    <xf numFmtId="0" fontId="60" fillId="0" borderId="36" xfId="54" applyFont="1" applyBorder="1" applyAlignment="1">
      <alignment horizontal="center" vertical="center" wrapText="1"/>
      <protection/>
    </xf>
    <xf numFmtId="0" fontId="60" fillId="0" borderId="0" xfId="54" applyFont="1" applyBorder="1" applyAlignment="1">
      <alignment horizontal="center" vertical="center" wrapText="1"/>
      <protection/>
    </xf>
    <xf numFmtId="0" fontId="60" fillId="0" borderId="37" xfId="54" applyFont="1" applyBorder="1" applyAlignment="1">
      <alignment horizontal="center" vertical="center" wrapText="1"/>
      <protection/>
    </xf>
    <xf numFmtId="0" fontId="60" fillId="0" borderId="49" xfId="54" applyFont="1" applyBorder="1" applyAlignment="1">
      <alignment horizontal="center" vertical="center" wrapText="1"/>
      <protection/>
    </xf>
    <xf numFmtId="0" fontId="60" fillId="0" borderId="20" xfId="54" applyFont="1" applyBorder="1" applyAlignment="1">
      <alignment horizontal="center" vertical="center" wrapText="1"/>
      <protection/>
    </xf>
    <xf numFmtId="0" fontId="60" fillId="0" borderId="38" xfId="54" applyFont="1" applyBorder="1" applyAlignment="1">
      <alignment horizontal="center" vertical="center" wrapText="1"/>
      <protection/>
    </xf>
    <xf numFmtId="0" fontId="11" fillId="0" borderId="56" xfId="54" applyFont="1" applyBorder="1" applyAlignment="1">
      <alignment horizontal="left" vertical="center" wrapText="1"/>
      <protection/>
    </xf>
    <xf numFmtId="0" fontId="11" fillId="0" borderId="57" xfId="54" applyFont="1" applyBorder="1" applyAlignment="1">
      <alignment horizontal="left" vertical="center" wrapText="1"/>
      <protection/>
    </xf>
    <xf numFmtId="178" fontId="14" fillId="0" borderId="72" xfId="54" applyNumberFormat="1" applyFont="1" applyBorder="1" applyAlignment="1">
      <alignment horizontal="center"/>
      <protection/>
    </xf>
    <xf numFmtId="178" fontId="14" fillId="0" borderId="58" xfId="54" applyNumberFormat="1" applyFont="1" applyBorder="1" applyAlignment="1">
      <alignment horizontal="center"/>
      <protection/>
    </xf>
    <xf numFmtId="167" fontId="57" fillId="0" borderId="47" xfId="54" applyNumberFormat="1" applyFont="1" applyFill="1" applyBorder="1" applyAlignment="1">
      <alignment horizontal="center"/>
      <protection/>
    </xf>
    <xf numFmtId="167" fontId="57" fillId="0" borderId="46" xfId="54" applyNumberFormat="1" applyFont="1" applyFill="1" applyBorder="1" applyAlignment="1">
      <alignment horizontal="center"/>
      <protection/>
    </xf>
    <xf numFmtId="167" fontId="48" fillId="0" borderId="73" xfId="54" applyNumberFormat="1" applyFont="1" applyFill="1" applyBorder="1" applyAlignment="1">
      <alignment horizontal="center"/>
      <protection/>
    </xf>
    <xf numFmtId="167" fontId="48" fillId="0" borderId="77" xfId="54" applyNumberFormat="1" applyFont="1" applyFill="1" applyBorder="1" applyAlignment="1">
      <alignment horizontal="center"/>
      <protection/>
    </xf>
    <xf numFmtId="167" fontId="59" fillId="0" borderId="47" xfId="54" applyNumberFormat="1" applyFont="1" applyFill="1" applyBorder="1" applyAlignment="1">
      <alignment horizontal="center"/>
      <protection/>
    </xf>
    <xf numFmtId="167" fontId="59" fillId="0" borderId="46" xfId="54" applyNumberFormat="1" applyFont="1" applyFill="1" applyBorder="1" applyAlignment="1">
      <alignment horizontal="center"/>
      <protection/>
    </xf>
    <xf numFmtId="0" fontId="5" fillId="0" borderId="42" xfId="53" applyFont="1" applyFill="1" applyBorder="1" applyAlignment="1">
      <alignment horizontal="left" vertical="center"/>
      <protection/>
    </xf>
    <xf numFmtId="0" fontId="68" fillId="0" borderId="42" xfId="53" applyFont="1" applyFill="1" applyBorder="1" applyAlignment="1">
      <alignment horizontal="left" vertical="center"/>
      <protection/>
    </xf>
    <xf numFmtId="0" fontId="29" fillId="0" borderId="0" xfId="53" applyFont="1" applyFill="1" applyBorder="1" applyAlignment="1">
      <alignment horizontal="center"/>
      <protection/>
    </xf>
    <xf numFmtId="0" fontId="22" fillId="20" borderId="33" xfId="53" applyFont="1" applyFill="1" applyBorder="1" applyAlignment="1">
      <alignment horizontal="center" vertical="center" wrapText="1"/>
      <protection/>
    </xf>
    <xf numFmtId="0" fontId="22" fillId="20" borderId="38" xfId="53" applyFont="1" applyFill="1" applyBorder="1" applyAlignment="1">
      <alignment horizontal="center" vertical="center" wrapText="1"/>
      <protection/>
    </xf>
    <xf numFmtId="0" fontId="17" fillId="0" borderId="42" xfId="53" applyFont="1" applyFill="1" applyBorder="1" applyAlignment="1">
      <alignment vertical="center"/>
      <protection/>
    </xf>
    <xf numFmtId="0" fontId="34" fillId="0" borderId="42" xfId="53" applyFont="1" applyFill="1" applyBorder="1" applyAlignment="1">
      <alignment vertical="center"/>
      <protection/>
    </xf>
    <xf numFmtId="0" fontId="36" fillId="0" borderId="42" xfId="53" applyFont="1" applyFill="1" applyBorder="1" applyAlignment="1">
      <alignment horizontal="left" vertical="center" wrapText="1"/>
      <protection/>
    </xf>
    <xf numFmtId="0" fontId="22" fillId="20" borderId="50" xfId="53" applyFont="1" applyFill="1" applyBorder="1" applyAlignment="1">
      <alignment horizontal="center" vertical="center"/>
      <protection/>
    </xf>
    <xf numFmtId="0" fontId="22" fillId="20" borderId="69" xfId="53" applyFont="1" applyFill="1" applyBorder="1" applyAlignment="1">
      <alignment horizontal="center" vertical="center"/>
      <protection/>
    </xf>
    <xf numFmtId="0" fontId="32" fillId="0" borderId="42" xfId="53" applyFont="1" applyFill="1" applyBorder="1" applyAlignment="1">
      <alignment horizontal="left" vertical="center"/>
      <protection/>
    </xf>
    <xf numFmtId="0" fontId="86" fillId="0" borderId="24" xfId="53" applyFont="1" applyFill="1" applyBorder="1" applyAlignment="1">
      <alignment horizontal="left" vertical="center"/>
      <protection/>
    </xf>
    <xf numFmtId="0" fontId="86" fillId="0" borderId="42" xfId="53" applyFont="1" applyFill="1" applyBorder="1" applyAlignment="1">
      <alignment horizontal="left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.Расчеты к Проекту МБ_10" xfId="54"/>
    <cellStyle name="Обычный_Бюджет_2007_3 чтение_20,12,0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267950" y="3190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22</xdr:row>
      <xdr:rowOff>0</xdr:rowOff>
    </xdr:from>
    <xdr:to>
      <xdr:col>11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1896725" y="499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0</xdr:rowOff>
    </xdr:from>
    <xdr:to>
      <xdr:col>13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162050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1094422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pub2\2008\&#1041;&#1102;&#1076;&#1078;&#1077;&#1090;_2008\&#1048;&#1057;&#1055;&#1054;&#1051;&#1053;&#1045;&#1053;&#1048;&#1045;_08\1.&#1041;&#1102;&#1076;&#1078;&#1077;&#1090;_08_&#1048;&#1057;&#1055;&#1054;&#1051;&#1053;&#1045;&#1053;&#1048;&#1045;_&#1048;&#1079;&#1084;&#1077;&#1085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pub2\2009\&#1041;&#1070;&#1044;&#1046;&#1045;&#1058;_09_23.12.08\&#1052;&#1057;&#1050;_23.12.08\&#1050;&#1086;&#1087;&#1080;&#1103;%20&#1055;&#1056;&#1048;&#1051;&#1054;&#1046;_19.12.08_&#1056;&#1077;&#1096;&#1052;&#1057;&#1050;_&#1041;&#1102;&#1076;&#1078;&#1077;&#1090;09_3&#1095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pub2\Documents%20and%20Settings\&#1053;&#1080;&#1082;&#1086;&#1083;&#1072;&#1081;\&#1052;&#1086;&#1080;%20&#1076;&#1086;&#1082;&#1091;&#1084;&#1077;&#1085;&#1090;&#1099;\&#1052;&#1059;&#1053;&#1048;&#1062;&#1048;&#1055;&#1040;&#1051;&#1048;&#1058;&#1045;&#1058;\&#1041;&#1070;&#1044;&#1046;&#1045;&#1058;\2007\07_&#1044;&#1054;&#1061;&#1054;&#1044;&#106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pub2\2008\08_&#1044;&#1054;&#1061;&#1054;&#1044;&#1067;_&#1056;&#1040;&#1057;&#1061;&#1054;&#1044;&#106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pub2\2009\&#1041;&#1070;&#1044;&#1046;&#1045;&#1058;_09_23.12.08\&#1048;&#1057;&#1055;&#1051;&#1053;&#1045;&#1053;&#1048;&#1045;_2009\09_&#1048;&#1057;&#1055;&#1054;&#1051;&#1053;&#1045;&#1053;&#1048;&#1045;_&#1056;&#1072;&#1089;&#1093;&#1086;&#1076;&#109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\pub2\Documents%20and%20Settings\&#1053;&#1080;&#1082;&#1086;&#1083;&#1072;&#1081;\&#1052;&#1086;&#1080;%20&#1076;&#1086;&#1082;&#1091;&#1084;&#1077;&#1085;&#1090;&#1099;\&#1052;&#1059;&#1053;&#1048;&#1062;&#1048;&#1055;&#1040;&#1051;&#1048;&#1058;&#1045;&#1058;\&#1041;&#1070;&#1044;&#1046;&#1045;&#1058;\2007\&#1054;&#1090;&#1095;&#1105;&#1090;_&#1052;&#1041;_2007\&#1054;&#1058;&#1063;&#1025;&#1058;_2007_&#1052;&#1057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_функ (+повыш) (печать)"/>
      <sheetName val="Расх_ведом (+повыш) (ИКМО)"/>
      <sheetName val="Расх_ведом_полугодие"/>
      <sheetName val="Расх_ведом_9 мес"/>
      <sheetName val="Расх_ведом_10 мес"/>
      <sheetName val="Расх_ведом_11 мес"/>
      <sheetName val="Расх_ведом_12 мес"/>
      <sheetName val="Итоги"/>
      <sheetName val="Доходы_2008_Отчёт"/>
      <sheetName val="Расх_ведом_2008_Отчёт"/>
      <sheetName val="Расх_функ_2008_Отчёт"/>
      <sheetName val="ИстФинДефицита_2008_Отчёт"/>
      <sheetName val="Баланс ФР"/>
      <sheetName val="Лист1"/>
    </sheetNames>
    <sheetDataSet>
      <sheetData sheetId="9">
        <row r="7">
          <cell r="P7">
            <v>15966.15426</v>
          </cell>
        </row>
        <row r="14">
          <cell r="M14">
            <v>33056.712620000006</v>
          </cell>
        </row>
        <row r="300">
          <cell r="M300">
            <v>42532.49223000001</v>
          </cell>
        </row>
        <row r="301">
          <cell r="M301">
            <v>43021.83104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_ОМСУ (3чт)"/>
      <sheetName val="Прил_АдмДох_09 (3чт)"/>
      <sheetName val="Доходы_09 (3чт)"/>
      <sheetName val="МП_09 (3чт)"/>
      <sheetName val="Доходы_09 (3) (3чт)"/>
      <sheetName val="Расх_функ_2009 (3чт)"/>
      <sheetName val="Расх_функ_09 (3) (3чт)"/>
      <sheetName val="Расх_ведом_09 (3чт)"/>
      <sheetName val="Расх_ведом_09 (3) (3чт)"/>
    </sheetNames>
    <sheetDataSet>
      <sheetData sheetId="2">
        <row r="110">
          <cell r="D110">
            <v>55860.5</v>
          </cell>
        </row>
      </sheetData>
      <sheetData sheetId="7">
        <row r="13">
          <cell r="M13">
            <v>48244.2</v>
          </cell>
        </row>
        <row r="425">
          <cell r="M425">
            <v>55860.5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Налоги_ИФНС №31"/>
      <sheetName val="График (данные)_1пг"/>
      <sheetName val="График (данные)_2пг"/>
      <sheetName val="Лист1"/>
    </sheetNames>
    <sheetDataSet>
      <sheetData sheetId="0">
        <row r="12">
          <cell r="D12">
            <v>14063.44169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ход_Расход"/>
      <sheetName val="ДОХОДЫ_итог"/>
      <sheetName val="Налоги_ИФНС №31"/>
      <sheetName val="График (данные)_1пг"/>
      <sheetName val="График (данные)_2пг"/>
      <sheetName val="Расх_функ (15%ап+15и25%ЕТС) "/>
      <sheetName val="Лист1"/>
    </sheetNames>
    <sheetDataSet>
      <sheetData sheetId="1">
        <row r="12">
          <cell r="E12">
            <v>17571.098400000003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Штат_распис"/>
      <sheetName val="С.О."/>
      <sheetName val="Доходы_09 (3чт)"/>
      <sheetName val="Доходы_09_исп (1кв)"/>
      <sheetName val="РАБОЧИЙ_Исполн_Расх_09"/>
      <sheetName val="РАБОЧИЙ_Исполн_Расх_09 (5мес)"/>
      <sheetName val="РАСХОДЫ_09_исп (поквартал)"/>
      <sheetName val="РАБОЧИЙ_Исполн_Расх_09 (6мес)"/>
      <sheetName val="РАБОЧИЙ_Исполн_Расх_09 (8мес)"/>
      <sheetName val="РАБОЧИЙ_Исполн_Расх_09 (9меc)"/>
      <sheetName val="РАБОЧИЙ_Исполн_Расх_09 (10меc)"/>
      <sheetName val="Лист1"/>
      <sheetName val="ИТОГИ"/>
    </sheetNames>
    <sheetDataSet>
      <sheetData sheetId="3">
        <row r="92">
          <cell r="D92">
            <v>38242.5</v>
          </cell>
        </row>
      </sheetData>
      <sheetData sheetId="8">
        <row r="7">
          <cell r="N7">
            <v>13758</v>
          </cell>
        </row>
        <row r="8">
          <cell r="N8">
            <v>3800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_Доходы_07_Отчёт"/>
      <sheetName val="Прил 2_Расходы_07_ведомст"/>
      <sheetName val="Прил 3_Расходы_07_Отчёт"/>
      <sheetName val="Лист1"/>
    </sheetNames>
    <sheetDataSet>
      <sheetData sheetId="2">
        <row r="14">
          <cell r="U14">
            <v>14774.822489999999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8"/>
  <sheetViews>
    <sheetView tabSelected="1" zoomScalePageLayoutView="0" workbookViewId="0" topLeftCell="A1">
      <pane ySplit="12" topLeftCell="BM13" activePane="bottomLeft" state="frozen"/>
      <selection pane="topLeft" activeCell="A1" sqref="A1"/>
      <selection pane="bottomLeft" activeCell="A6" sqref="A6"/>
    </sheetView>
  </sheetViews>
  <sheetFormatPr defaultColWidth="9.75390625" defaultRowHeight="12.75"/>
  <cols>
    <col min="1" max="1" width="24.125" style="5" customWidth="1"/>
    <col min="2" max="2" width="29.25390625" style="5" hidden="1" customWidth="1"/>
    <col min="3" max="3" width="52.875" style="4" customWidth="1"/>
    <col min="4" max="4" width="13.25390625" style="44" customWidth="1"/>
    <col min="5" max="16384" width="9.75390625" style="5" customWidth="1"/>
  </cols>
  <sheetData>
    <row r="1" spans="1:4" ht="15.75">
      <c r="A1" s="4"/>
      <c r="C1" s="436" t="s">
        <v>292</v>
      </c>
      <c r="D1" s="436"/>
    </row>
    <row r="2" spans="1:4" ht="15" customHeight="1">
      <c r="A2" s="71"/>
      <c r="C2" s="436" t="s">
        <v>118</v>
      </c>
      <c r="D2" s="436"/>
    </row>
    <row r="3" spans="3:4" ht="17.25" customHeight="1">
      <c r="C3" s="436" t="s">
        <v>117</v>
      </c>
      <c r="D3" s="436"/>
    </row>
    <row r="4" spans="3:4" ht="15" customHeight="1">
      <c r="C4" s="436" t="s">
        <v>308</v>
      </c>
      <c r="D4" s="436"/>
    </row>
    <row r="5" spans="3:4" ht="15" customHeight="1">
      <c r="C5" s="70"/>
      <c r="D5" s="70"/>
    </row>
    <row r="6" spans="3:4" ht="15.75">
      <c r="C6" s="55" t="s">
        <v>100</v>
      </c>
      <c r="D6" s="45"/>
    </row>
    <row r="7" ht="15.75">
      <c r="C7" s="6" t="s">
        <v>48</v>
      </c>
    </row>
    <row r="8" ht="15.75" customHeight="1">
      <c r="C8" s="55" t="s">
        <v>201</v>
      </c>
    </row>
    <row r="9" ht="16.5" customHeight="1" thickBot="1">
      <c r="D9" s="13" t="s">
        <v>56</v>
      </c>
    </row>
    <row r="10" spans="1:4" ht="15" customHeight="1">
      <c r="A10" s="440" t="s">
        <v>57</v>
      </c>
      <c r="B10" s="7" t="s">
        <v>58</v>
      </c>
      <c r="C10" s="440" t="s">
        <v>59</v>
      </c>
      <c r="D10" s="8" t="s">
        <v>60</v>
      </c>
    </row>
    <row r="11" spans="1:4" ht="16.5" thickBot="1">
      <c r="A11" s="441"/>
      <c r="B11" s="9" t="s">
        <v>61</v>
      </c>
      <c r="C11" s="443"/>
      <c r="D11" s="10">
        <v>2012</v>
      </c>
    </row>
    <row r="12" spans="1:4" ht="14.25" customHeight="1">
      <c r="A12" s="11"/>
      <c r="B12" s="11"/>
      <c r="C12" s="12"/>
      <c r="D12" s="46"/>
    </row>
    <row r="13" spans="1:4" ht="14.25" customHeight="1">
      <c r="A13" s="65" t="s">
        <v>62</v>
      </c>
      <c r="B13" s="41" t="s">
        <v>63</v>
      </c>
      <c r="C13" s="65" t="s">
        <v>64</v>
      </c>
      <c r="D13" s="68">
        <f>D15</f>
        <v>21860.4</v>
      </c>
    </row>
    <row r="14" spans="1:4" ht="8.25" customHeight="1">
      <c r="A14" s="40"/>
      <c r="B14" s="41"/>
      <c r="C14" s="40"/>
      <c r="D14" s="47"/>
    </row>
    <row r="15" spans="1:4" ht="14.25" customHeight="1">
      <c r="A15" s="40" t="s">
        <v>65</v>
      </c>
      <c r="B15" s="41" t="s">
        <v>66</v>
      </c>
      <c r="C15" s="40" t="s">
        <v>67</v>
      </c>
      <c r="D15" s="47">
        <f>D17</f>
        <v>21860.4</v>
      </c>
    </row>
    <row r="16" spans="1:4" ht="8.25" customHeight="1">
      <c r="A16" s="40"/>
      <c r="B16" s="41"/>
      <c r="C16" s="40"/>
      <c r="D16" s="47"/>
    </row>
    <row r="17" spans="1:4" ht="14.25" customHeight="1">
      <c r="A17" s="40" t="s">
        <v>68</v>
      </c>
      <c r="B17" s="41" t="s">
        <v>69</v>
      </c>
      <c r="C17" s="40" t="s">
        <v>70</v>
      </c>
      <c r="D17" s="47">
        <f>D19</f>
        <v>21860.4</v>
      </c>
    </row>
    <row r="18" spans="1:4" ht="8.25" customHeight="1">
      <c r="A18" s="40"/>
      <c r="B18" s="41"/>
      <c r="C18" s="40"/>
      <c r="D18" s="47"/>
    </row>
    <row r="19" spans="1:4" ht="14.25" customHeight="1">
      <c r="A19" s="40" t="s">
        <v>71</v>
      </c>
      <c r="B19" s="41" t="s">
        <v>72</v>
      </c>
      <c r="C19" s="437" t="s">
        <v>73</v>
      </c>
      <c r="D19" s="47">
        <f>D23+D31</f>
        <v>21860.4</v>
      </c>
    </row>
    <row r="20" spans="1:4" ht="14.25" customHeight="1">
      <c r="A20" s="40"/>
      <c r="B20" s="41"/>
      <c r="C20" s="437"/>
      <c r="D20" s="47"/>
    </row>
    <row r="21" spans="1:4" ht="16.5" customHeight="1">
      <c r="A21" s="40"/>
      <c r="B21" s="41"/>
      <c r="C21" s="437"/>
      <c r="D21" s="47"/>
    </row>
    <row r="22" spans="1:4" ht="9" customHeight="1">
      <c r="A22" s="40"/>
      <c r="B22" s="41"/>
      <c r="C22" s="69"/>
      <c r="D22" s="47"/>
    </row>
    <row r="23" spans="1:4" ht="14.25" customHeight="1">
      <c r="A23" s="83" t="s">
        <v>74</v>
      </c>
      <c r="B23" s="41" t="s">
        <v>75</v>
      </c>
      <c r="C23" s="437" t="s">
        <v>97</v>
      </c>
      <c r="D23" s="47">
        <v>21810.4</v>
      </c>
    </row>
    <row r="24" spans="1:4" ht="14.25" customHeight="1">
      <c r="A24" s="40"/>
      <c r="B24" s="41"/>
      <c r="C24" s="437"/>
      <c r="D24" s="47"/>
    </row>
    <row r="25" spans="1:4" ht="14.25" customHeight="1">
      <c r="A25" s="40"/>
      <c r="B25" s="41"/>
      <c r="C25" s="437"/>
      <c r="D25" s="47"/>
    </row>
    <row r="26" spans="1:4" ht="14.25" customHeight="1">
      <c r="A26" s="40"/>
      <c r="B26" s="41"/>
      <c r="C26" s="437"/>
      <c r="D26" s="47"/>
    </row>
    <row r="27" spans="1:4" ht="14.25" customHeight="1">
      <c r="A27" s="40"/>
      <c r="B27" s="41"/>
      <c r="C27" s="437"/>
      <c r="D27" s="47"/>
    </row>
    <row r="28" spans="1:4" ht="14.25" customHeight="1">
      <c r="A28" s="40"/>
      <c r="B28" s="41"/>
      <c r="C28" s="437"/>
      <c r="D28" s="47"/>
    </row>
    <row r="29" spans="1:4" ht="15.75" customHeight="1">
      <c r="A29" s="40"/>
      <c r="B29" s="41"/>
      <c r="C29" s="437"/>
      <c r="D29" s="47"/>
    </row>
    <row r="30" spans="1:4" ht="9" customHeight="1">
      <c r="A30" s="40"/>
      <c r="B30" s="41"/>
      <c r="C30" s="69"/>
      <c r="D30" s="47"/>
    </row>
    <row r="31" spans="1:4" ht="15" customHeight="1">
      <c r="A31" s="83" t="s">
        <v>119</v>
      </c>
      <c r="B31" s="73"/>
      <c r="C31" s="437" t="s">
        <v>98</v>
      </c>
      <c r="D31" s="47">
        <v>50</v>
      </c>
    </row>
    <row r="32" spans="1:4" ht="15" customHeight="1">
      <c r="A32" s="72"/>
      <c r="B32" s="73"/>
      <c r="C32" s="437"/>
      <c r="D32" s="74"/>
    </row>
    <row r="33" spans="1:4" ht="15" customHeight="1">
      <c r="A33" s="72"/>
      <c r="B33" s="73"/>
      <c r="C33" s="437"/>
      <c r="D33" s="74"/>
    </row>
    <row r="34" spans="1:4" ht="15" customHeight="1">
      <c r="A34" s="72"/>
      <c r="B34" s="73"/>
      <c r="C34" s="437"/>
      <c r="D34" s="74"/>
    </row>
    <row r="35" spans="1:4" ht="15" customHeight="1">
      <c r="A35" s="72"/>
      <c r="B35" s="73"/>
      <c r="C35" s="437"/>
      <c r="D35" s="74"/>
    </row>
    <row r="36" spans="1:4" ht="15" customHeight="1">
      <c r="A36" s="72"/>
      <c r="B36" s="73"/>
      <c r="C36" s="437"/>
      <c r="D36" s="74"/>
    </row>
    <row r="37" spans="1:4" ht="15" customHeight="1">
      <c r="A37" s="72"/>
      <c r="B37" s="73"/>
      <c r="C37" s="437"/>
      <c r="D37" s="74"/>
    </row>
    <row r="38" spans="1:4" ht="8.25" customHeight="1">
      <c r="A38" s="72"/>
      <c r="B38" s="73"/>
      <c r="C38" s="69"/>
      <c r="D38" s="74"/>
    </row>
    <row r="39" spans="1:4" ht="14.25" customHeight="1">
      <c r="A39" s="72" t="s">
        <v>120</v>
      </c>
      <c r="B39" s="73"/>
      <c r="C39" s="437" t="s">
        <v>121</v>
      </c>
      <c r="D39" s="75">
        <v>0</v>
      </c>
    </row>
    <row r="40" spans="1:4" ht="14.25" customHeight="1">
      <c r="A40" s="11"/>
      <c r="B40" s="73"/>
      <c r="C40" s="437"/>
      <c r="D40" s="75"/>
    </row>
    <row r="41" spans="1:4" ht="14.25" customHeight="1">
      <c r="A41" s="11"/>
      <c r="B41" s="73"/>
      <c r="C41" s="437"/>
      <c r="D41" s="75"/>
    </row>
    <row r="42" spans="1:4" ht="14.25" customHeight="1">
      <c r="A42" s="11"/>
      <c r="B42" s="73"/>
      <c r="C42" s="437"/>
      <c r="D42" s="75"/>
    </row>
    <row r="43" spans="1:4" ht="32.25" customHeight="1">
      <c r="A43" s="11"/>
      <c r="B43" s="73"/>
      <c r="C43" s="437"/>
      <c r="D43" s="75"/>
    </row>
    <row r="44" spans="1:4" ht="9" customHeight="1">
      <c r="A44" s="11"/>
      <c r="B44" s="81"/>
      <c r="C44" s="85"/>
      <c r="D44" s="84"/>
    </row>
    <row r="45" spans="1:4" ht="14.25" customHeight="1">
      <c r="A45" s="77" t="s">
        <v>122</v>
      </c>
      <c r="B45" s="73"/>
      <c r="C45" s="40" t="s">
        <v>123</v>
      </c>
      <c r="D45" s="75">
        <f>D47</f>
        <v>0</v>
      </c>
    </row>
    <row r="46" spans="1:4" ht="9" customHeight="1">
      <c r="A46" s="11"/>
      <c r="B46" s="73"/>
      <c r="C46" s="76"/>
      <c r="D46" s="75"/>
    </row>
    <row r="47" spans="1:4" ht="14.25" customHeight="1">
      <c r="A47" s="72" t="s">
        <v>124</v>
      </c>
      <c r="B47" s="73"/>
      <c r="C47" s="437" t="s">
        <v>125</v>
      </c>
      <c r="D47" s="75">
        <f>D50</f>
        <v>0</v>
      </c>
    </row>
    <row r="48" spans="1:4" ht="14.25" customHeight="1">
      <c r="A48" s="11"/>
      <c r="B48" s="73"/>
      <c r="C48" s="437"/>
      <c r="D48" s="75"/>
    </row>
    <row r="49" spans="1:4" ht="9" customHeight="1">
      <c r="A49" s="11"/>
      <c r="B49" s="73"/>
      <c r="C49" s="78"/>
      <c r="D49" s="75"/>
    </row>
    <row r="50" spans="1:4" ht="14.25" customHeight="1">
      <c r="A50" s="72" t="s">
        <v>76</v>
      </c>
      <c r="B50" s="73"/>
      <c r="C50" s="437" t="s">
        <v>23</v>
      </c>
      <c r="D50" s="75">
        <v>0</v>
      </c>
    </row>
    <row r="51" spans="1:4" ht="14.25" customHeight="1">
      <c r="A51" s="11"/>
      <c r="B51" s="73"/>
      <c r="C51" s="437"/>
      <c r="D51" s="75"/>
    </row>
    <row r="52" spans="1:4" ht="14.25" customHeight="1">
      <c r="A52" s="11"/>
      <c r="B52" s="73"/>
      <c r="C52" s="437"/>
      <c r="D52" s="75"/>
    </row>
    <row r="53" spans="1:4" ht="14.25" customHeight="1">
      <c r="A53" s="11"/>
      <c r="B53" s="73"/>
      <c r="C53" s="437"/>
      <c r="D53" s="75"/>
    </row>
    <row r="54" spans="1:4" ht="14.25" customHeight="1">
      <c r="A54" s="11"/>
      <c r="B54" s="73"/>
      <c r="C54" s="437"/>
      <c r="D54" s="75"/>
    </row>
    <row r="55" spans="1:4" ht="9" customHeight="1">
      <c r="A55" s="11"/>
      <c r="B55" s="73"/>
      <c r="C55" s="79"/>
      <c r="D55" s="75"/>
    </row>
    <row r="56" spans="1:4" ht="14.25" customHeight="1">
      <c r="A56" s="72" t="s">
        <v>126</v>
      </c>
      <c r="B56" s="80"/>
      <c r="C56" s="437" t="s">
        <v>127</v>
      </c>
      <c r="D56" s="75">
        <v>0</v>
      </c>
    </row>
    <row r="57" spans="1:4" ht="14.25" customHeight="1">
      <c r="A57" s="11"/>
      <c r="B57" s="81"/>
      <c r="C57" s="437"/>
      <c r="D57" s="74"/>
    </row>
    <row r="58" spans="1:4" ht="14.25" customHeight="1">
      <c r="A58" s="11"/>
      <c r="B58" s="73"/>
      <c r="C58" s="437"/>
      <c r="D58" s="74"/>
    </row>
    <row r="59" spans="1:4" ht="9" customHeight="1">
      <c r="A59" s="11"/>
      <c r="B59" s="73"/>
      <c r="C59" s="82"/>
      <c r="D59" s="74"/>
    </row>
    <row r="60" spans="1:4" ht="14.25" customHeight="1">
      <c r="A60" s="40" t="s">
        <v>77</v>
      </c>
      <c r="B60" s="41" t="s">
        <v>78</v>
      </c>
      <c r="C60" s="40" t="s">
        <v>79</v>
      </c>
      <c r="D60" s="47">
        <f>D61+D92</f>
        <v>56403.3</v>
      </c>
    </row>
    <row r="61" spans="1:4" ht="14.25" customHeight="1">
      <c r="A61" s="40" t="s">
        <v>80</v>
      </c>
      <c r="B61" s="41" t="s">
        <v>81</v>
      </c>
      <c r="C61" s="437" t="s">
        <v>82</v>
      </c>
      <c r="D61" s="47">
        <f>D63</f>
        <v>56353.3</v>
      </c>
    </row>
    <row r="62" spans="1:4" ht="24" customHeight="1">
      <c r="A62" s="40"/>
      <c r="B62" s="41"/>
      <c r="C62" s="442"/>
      <c r="D62" s="47"/>
    </row>
    <row r="63" spans="1:4" ht="15" customHeight="1">
      <c r="A63" s="40" t="s">
        <v>83</v>
      </c>
      <c r="B63" s="41" t="s">
        <v>84</v>
      </c>
      <c r="C63" s="437" t="s">
        <v>85</v>
      </c>
      <c r="D63" s="47">
        <f>D65</f>
        <v>56353.3</v>
      </c>
    </row>
    <row r="64" spans="1:4" ht="15" customHeight="1">
      <c r="A64" s="40"/>
      <c r="B64" s="41"/>
      <c r="C64" s="437"/>
      <c r="D64" s="47"/>
    </row>
    <row r="65" spans="1:4" ht="14.25" customHeight="1">
      <c r="A65" s="40" t="s">
        <v>86</v>
      </c>
      <c r="B65" s="41" t="s">
        <v>87</v>
      </c>
      <c r="C65" s="437" t="s">
        <v>99</v>
      </c>
      <c r="D65" s="47">
        <f>D70+D76+D83+D86+D89</f>
        <v>56353.3</v>
      </c>
    </row>
    <row r="66" spans="1:4" ht="14.25" customHeight="1">
      <c r="A66" s="40"/>
      <c r="B66" s="41"/>
      <c r="C66" s="437"/>
      <c r="D66" s="48"/>
    </row>
    <row r="67" spans="1:4" ht="14.25" customHeight="1">
      <c r="A67" s="40"/>
      <c r="B67" s="41"/>
      <c r="C67" s="437"/>
      <c r="D67" s="47"/>
    </row>
    <row r="68" spans="1:4" ht="30" customHeight="1">
      <c r="A68" s="40"/>
      <c r="B68" s="41"/>
      <c r="C68" s="437"/>
      <c r="D68" s="47"/>
    </row>
    <row r="69" spans="1:4" ht="14.25" customHeight="1">
      <c r="A69" s="40"/>
      <c r="B69" s="41"/>
      <c r="C69" s="66" t="s">
        <v>27</v>
      </c>
      <c r="D69" s="49"/>
    </row>
    <row r="70" spans="1:4" ht="14.25" customHeight="1">
      <c r="A70" s="40" t="s">
        <v>0</v>
      </c>
      <c r="B70" s="41" t="s">
        <v>88</v>
      </c>
      <c r="C70" s="438" t="s">
        <v>128</v>
      </c>
      <c r="D70" s="49">
        <v>3869.8</v>
      </c>
    </row>
    <row r="71" spans="1:4" ht="14.25" customHeight="1">
      <c r="A71" s="40"/>
      <c r="B71" s="41"/>
      <c r="C71" s="438"/>
      <c r="D71" s="48"/>
    </row>
    <row r="72" spans="1:4" ht="14.25" customHeight="1">
      <c r="A72" s="40"/>
      <c r="B72" s="41"/>
      <c r="C72" s="438"/>
      <c r="D72" s="49"/>
    </row>
    <row r="73" spans="1:4" ht="17.25" customHeight="1">
      <c r="A73" s="40"/>
      <c r="B73" s="41"/>
      <c r="C73" s="438"/>
      <c r="D73" s="49"/>
    </row>
    <row r="74" spans="1:4" ht="12.75" customHeight="1">
      <c r="A74" s="40"/>
      <c r="B74" s="41"/>
      <c r="C74" s="438"/>
      <c r="D74" s="49"/>
    </row>
    <row r="75" spans="1:4" ht="8.25" customHeight="1">
      <c r="A75" s="40"/>
      <c r="B75" s="41"/>
      <c r="C75" s="86"/>
      <c r="D75" s="49"/>
    </row>
    <row r="76" spans="1:4" ht="14.25" customHeight="1">
      <c r="A76" s="40" t="s">
        <v>1</v>
      </c>
      <c r="B76" s="41" t="s">
        <v>89</v>
      </c>
      <c r="C76" s="438" t="s">
        <v>129</v>
      </c>
      <c r="D76" s="49">
        <v>7485</v>
      </c>
    </row>
    <row r="77" spans="1:4" ht="14.25" customHeight="1">
      <c r="A77" s="40"/>
      <c r="B77" s="41"/>
      <c r="C77" s="438"/>
      <c r="D77" s="48"/>
    </row>
    <row r="78" spans="1:4" ht="14.25" customHeight="1">
      <c r="A78" s="40"/>
      <c r="B78" s="41"/>
      <c r="C78" s="438"/>
      <c r="D78" s="47"/>
    </row>
    <row r="79" spans="1:4" ht="14.25" customHeight="1">
      <c r="A79" s="40"/>
      <c r="B79" s="41"/>
      <c r="C79" s="438"/>
      <c r="D79" s="49"/>
    </row>
    <row r="80" spans="1:4" ht="14.25" customHeight="1">
      <c r="A80" s="40"/>
      <c r="B80" s="41"/>
      <c r="C80" s="438"/>
      <c r="D80" s="49"/>
    </row>
    <row r="81" spans="1:4" ht="14.25" customHeight="1">
      <c r="A81" s="40"/>
      <c r="B81" s="41"/>
      <c r="C81" s="438"/>
      <c r="D81" s="49"/>
    </row>
    <row r="82" spans="1:4" ht="8.25" customHeight="1">
      <c r="A82" s="40"/>
      <c r="B82" s="41"/>
      <c r="C82" s="67"/>
      <c r="D82" s="49"/>
    </row>
    <row r="83" spans="1:4" ht="14.25" customHeight="1">
      <c r="A83" s="89" t="s">
        <v>2</v>
      </c>
      <c r="B83" s="87" t="s">
        <v>90</v>
      </c>
      <c r="C83" s="437" t="s">
        <v>130</v>
      </c>
      <c r="D83" s="49">
        <v>16424.1</v>
      </c>
    </row>
    <row r="84" spans="1:4" ht="45.75" customHeight="1">
      <c r="A84" s="89"/>
      <c r="B84" s="87"/>
      <c r="C84" s="437"/>
      <c r="D84" s="48"/>
    </row>
    <row r="85" spans="1:4" ht="9" customHeight="1">
      <c r="A85" s="89"/>
      <c r="B85" s="87"/>
      <c r="C85" s="69"/>
      <c r="D85" s="48"/>
    </row>
    <row r="86" spans="1:4" ht="14.25" customHeight="1">
      <c r="A86" s="40" t="s">
        <v>3</v>
      </c>
      <c r="B86" s="41"/>
      <c r="C86" s="437" t="s">
        <v>53</v>
      </c>
      <c r="D86" s="49">
        <v>15343.6</v>
      </c>
    </row>
    <row r="87" spans="1:4" ht="47.25" customHeight="1">
      <c r="A87" s="40"/>
      <c r="B87" s="41"/>
      <c r="C87" s="437"/>
      <c r="D87" s="48"/>
    </row>
    <row r="88" spans="1:4" ht="8.25" customHeight="1">
      <c r="A88" s="40"/>
      <c r="B88" s="41"/>
      <c r="C88" s="69"/>
      <c r="D88" s="48"/>
    </row>
    <row r="89" spans="1:4" ht="17.25" customHeight="1">
      <c r="A89" s="40" t="s">
        <v>49</v>
      </c>
      <c r="B89" s="41"/>
      <c r="C89" s="437" t="s">
        <v>54</v>
      </c>
      <c r="D89" s="49">
        <v>13230.8</v>
      </c>
    </row>
    <row r="90" spans="1:4" ht="42" customHeight="1">
      <c r="A90" s="40"/>
      <c r="B90" s="41" t="s">
        <v>92</v>
      </c>
      <c r="C90" s="437"/>
      <c r="D90" s="48"/>
    </row>
    <row r="91" spans="1:4" ht="9" customHeight="1">
      <c r="A91" s="40"/>
      <c r="B91" s="41"/>
      <c r="C91" s="88"/>
      <c r="D91" s="49"/>
    </row>
    <row r="92" spans="1:4" ht="22.5" customHeight="1">
      <c r="A92" s="40" t="s">
        <v>91</v>
      </c>
      <c r="B92" s="41"/>
      <c r="C92" s="39" t="s">
        <v>55</v>
      </c>
      <c r="D92" s="47">
        <v>50</v>
      </c>
    </row>
    <row r="93" spans="1:4" ht="9" customHeight="1">
      <c r="A93" s="40"/>
      <c r="B93" s="41"/>
      <c r="C93" s="39"/>
      <c r="D93" s="47"/>
    </row>
    <row r="94" spans="1:4" ht="14.25" customHeight="1">
      <c r="A94" s="40" t="s">
        <v>93</v>
      </c>
      <c r="B94" s="41" t="s">
        <v>94</v>
      </c>
      <c r="C94" s="437" t="s">
        <v>95</v>
      </c>
      <c r="D94" s="64"/>
    </row>
    <row r="95" spans="1:4" ht="14.25" customHeight="1">
      <c r="A95" s="40"/>
      <c r="B95" s="41"/>
      <c r="C95" s="437"/>
      <c r="D95" s="47"/>
    </row>
    <row r="96" spans="1:4" ht="30" customHeight="1">
      <c r="A96" s="40"/>
      <c r="B96" s="41"/>
      <c r="C96" s="437"/>
      <c r="D96" s="47">
        <v>50</v>
      </c>
    </row>
    <row r="97" spans="1:4" ht="11.25" customHeight="1">
      <c r="A97" s="40"/>
      <c r="B97" s="41"/>
      <c r="C97" s="39"/>
      <c r="D97" s="50"/>
    </row>
    <row r="98" spans="1:4" ht="17.25" customHeight="1">
      <c r="A98" s="40"/>
      <c r="B98" s="40"/>
      <c r="C98" s="42" t="s">
        <v>96</v>
      </c>
      <c r="D98" s="51">
        <f>D13+D60</f>
        <v>78263.70000000001</v>
      </c>
    </row>
    <row r="99" spans="1:4" ht="14.25" customHeight="1">
      <c r="A99" s="56"/>
      <c r="B99" s="43"/>
      <c r="C99" s="57"/>
      <c r="D99" s="52"/>
    </row>
    <row r="100" spans="2:4" ht="14.25" customHeight="1">
      <c r="B100" s="15"/>
      <c r="D100" s="53"/>
    </row>
    <row r="101" spans="1:4" ht="14.25" customHeight="1">
      <c r="A101" s="169"/>
      <c r="B101" s="15"/>
      <c r="C101" s="170"/>
      <c r="D101" s="54"/>
    </row>
    <row r="102" spans="1:4" ht="14.25" customHeight="1">
      <c r="A102" s="439"/>
      <c r="B102" s="439"/>
      <c r="C102" s="439"/>
      <c r="D102" s="54"/>
    </row>
    <row r="103" spans="2:4" ht="15" customHeight="1">
      <c r="B103" s="15"/>
      <c r="C103" s="17"/>
      <c r="D103" s="54"/>
    </row>
    <row r="104" spans="2:4" ht="15" customHeight="1">
      <c r="B104" s="15"/>
      <c r="D104" s="53"/>
    </row>
    <row r="105" spans="2:4" ht="15" customHeight="1">
      <c r="B105" s="15"/>
      <c r="D105" s="53"/>
    </row>
    <row r="106" spans="1:4" ht="15.75">
      <c r="A106" s="18"/>
      <c r="B106" s="15"/>
      <c r="D106" s="53"/>
    </row>
    <row r="107" spans="1:4" ht="15.75">
      <c r="A107" s="18"/>
      <c r="B107" s="15"/>
      <c r="D107" s="53"/>
    </row>
    <row r="108" spans="1:4" ht="15.75">
      <c r="A108" s="18"/>
      <c r="B108" s="15"/>
      <c r="D108" s="53"/>
    </row>
    <row r="109" spans="1:4" ht="15.75">
      <c r="A109" s="19"/>
      <c r="B109" s="15"/>
      <c r="D109" s="53"/>
    </row>
    <row r="110" spans="2:4" ht="15.75">
      <c r="B110" s="15"/>
      <c r="D110" s="53"/>
    </row>
    <row r="111" spans="2:4" ht="15.75">
      <c r="B111" s="15"/>
      <c r="D111" s="53"/>
    </row>
    <row r="112" ht="15.75">
      <c r="D112" s="53"/>
    </row>
    <row r="113" ht="15.75">
      <c r="D113" s="53"/>
    </row>
    <row r="114" ht="15.75">
      <c r="D114" s="53"/>
    </row>
    <row r="115" ht="15.75">
      <c r="D115" s="53"/>
    </row>
    <row r="116" ht="15.75">
      <c r="D116" s="53"/>
    </row>
    <row r="117" ht="15.75">
      <c r="D117" s="53"/>
    </row>
    <row r="118" ht="15.75">
      <c r="D118" s="53"/>
    </row>
  </sheetData>
  <sheetProtection/>
  <mergeCells count="23">
    <mergeCell ref="A10:A11"/>
    <mergeCell ref="C61:C62"/>
    <mergeCell ref="C63:C64"/>
    <mergeCell ref="C31:C37"/>
    <mergeCell ref="C39:C43"/>
    <mergeCell ref="C10:C11"/>
    <mergeCell ref="C47:C48"/>
    <mergeCell ref="C50:C54"/>
    <mergeCell ref="C56:C58"/>
    <mergeCell ref="C23:C29"/>
    <mergeCell ref="C94:C96"/>
    <mergeCell ref="A102:C102"/>
    <mergeCell ref="C89:C90"/>
    <mergeCell ref="C86:C87"/>
    <mergeCell ref="C65:C68"/>
    <mergeCell ref="C19:C21"/>
    <mergeCell ref="C83:C84"/>
    <mergeCell ref="C70:C74"/>
    <mergeCell ref="C76:C81"/>
    <mergeCell ref="C1:D1"/>
    <mergeCell ref="C2:D2"/>
    <mergeCell ref="C3:D3"/>
    <mergeCell ref="C4:D4"/>
  </mergeCells>
  <printOptions/>
  <pageMargins left="0.984251968503937" right="0.5905511811023623" top="0.5905511811023623" bottom="0.7874015748031497" header="0.5118110236220472" footer="0.5905511811023623"/>
  <pageSetup horizontalDpi="600" verticalDpi="600" orientation="portrait" paperSize="9" scale="91" r:id="rId1"/>
  <rowBreaks count="1" manualBreakCount="1">
    <brk id="5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31">
      <selection activeCell="F39" sqref="F39"/>
    </sheetView>
  </sheetViews>
  <sheetFormatPr defaultColWidth="9.00390625" defaultRowHeight="12.75"/>
  <cols>
    <col min="1" max="1" width="1.25" style="0" customWidth="1"/>
    <col min="2" max="2" width="10.875" style="0" customWidth="1"/>
    <col min="3" max="3" width="23.625" style="0" customWidth="1"/>
    <col min="4" max="4" width="57.25390625" style="0" customWidth="1"/>
    <col min="5" max="5" width="7.625" style="0" customWidth="1"/>
    <col min="6" max="6" width="4.00390625" style="0" customWidth="1"/>
  </cols>
  <sheetData>
    <row r="1" spans="1:5" ht="15.75">
      <c r="A1" s="427" t="s">
        <v>131</v>
      </c>
      <c r="B1" s="428"/>
      <c r="C1" s="428"/>
      <c r="D1" s="428"/>
      <c r="E1" s="428"/>
    </row>
    <row r="2" spans="1:5" ht="15.75">
      <c r="A2" s="427" t="s">
        <v>132</v>
      </c>
      <c r="B2" s="454"/>
      <c r="C2" s="454"/>
      <c r="D2" s="454"/>
      <c r="E2" s="454"/>
    </row>
    <row r="3" spans="1:5" ht="15.75">
      <c r="A3" s="427" t="s">
        <v>133</v>
      </c>
      <c r="B3" s="454"/>
      <c r="C3" s="454"/>
      <c r="D3" s="454"/>
      <c r="E3" s="454"/>
    </row>
    <row r="4" spans="1:5" ht="15.75">
      <c r="A4" s="427" t="s">
        <v>309</v>
      </c>
      <c r="B4" s="454"/>
      <c r="C4" s="454"/>
      <c r="D4" s="454"/>
      <c r="E4" s="454"/>
    </row>
    <row r="5" ht="9" customHeight="1">
      <c r="D5" s="22"/>
    </row>
    <row r="6" ht="6.75" customHeight="1">
      <c r="D6" s="22"/>
    </row>
    <row r="7" ht="7.5" customHeight="1">
      <c r="D7" s="1"/>
    </row>
    <row r="8" spans="3:4" ht="13.5" customHeight="1">
      <c r="C8" s="455" t="s">
        <v>105</v>
      </c>
      <c r="D8" s="455"/>
    </row>
    <row r="9" spans="3:4" ht="12.75" customHeight="1">
      <c r="C9" s="455" t="s">
        <v>116</v>
      </c>
      <c r="D9" s="455"/>
    </row>
    <row r="10" ht="7.5" customHeight="1" thickBot="1"/>
    <row r="11" spans="2:4" ht="11.25" customHeight="1">
      <c r="B11" s="456" t="s">
        <v>106</v>
      </c>
      <c r="C11" s="457"/>
      <c r="D11" s="458" t="s">
        <v>107</v>
      </c>
    </row>
    <row r="12" spans="2:4" ht="36" customHeight="1" thickBot="1">
      <c r="B12" s="23" t="s">
        <v>108</v>
      </c>
      <c r="C12" s="24" t="s">
        <v>109</v>
      </c>
      <c r="D12" s="459"/>
    </row>
    <row r="13" spans="2:4" ht="2.25" customHeight="1">
      <c r="B13" s="409"/>
      <c r="C13" s="25"/>
      <c r="D13" s="410"/>
    </row>
    <row r="14" spans="2:4" ht="27.75" customHeight="1">
      <c r="B14" s="409"/>
      <c r="C14" s="25"/>
      <c r="D14" s="408" t="s">
        <v>110</v>
      </c>
    </row>
    <row r="15" spans="2:4" ht="15.75" customHeight="1">
      <c r="B15" s="411">
        <v>182</v>
      </c>
      <c r="C15" s="26" t="s">
        <v>15</v>
      </c>
      <c r="D15" s="445" t="s">
        <v>97</v>
      </c>
    </row>
    <row r="16" spans="2:4" ht="86.25" customHeight="1">
      <c r="B16" s="412"/>
      <c r="C16" s="27"/>
      <c r="D16" s="450"/>
    </row>
    <row r="17" spans="2:4" ht="105" customHeight="1">
      <c r="B17" s="414">
        <v>182</v>
      </c>
      <c r="C17" s="60" t="s">
        <v>16</v>
      </c>
      <c r="D17" s="415" t="s">
        <v>97</v>
      </c>
    </row>
    <row r="18" spans="2:4" ht="105" customHeight="1">
      <c r="B18" s="416">
        <v>182</v>
      </c>
      <c r="C18" s="61" t="s">
        <v>17</v>
      </c>
      <c r="D18" s="417" t="s">
        <v>97</v>
      </c>
    </row>
    <row r="19" spans="2:4" ht="105" customHeight="1">
      <c r="B19" s="414">
        <v>182</v>
      </c>
      <c r="C19" s="61" t="s">
        <v>18</v>
      </c>
      <c r="D19" s="417" t="s">
        <v>97</v>
      </c>
    </row>
    <row r="20" spans="2:4" ht="105" customHeight="1">
      <c r="B20" s="414">
        <v>182</v>
      </c>
      <c r="C20" s="61" t="s">
        <v>306</v>
      </c>
      <c r="D20" s="417" t="s">
        <v>97</v>
      </c>
    </row>
    <row r="21" spans="2:4" ht="105" customHeight="1">
      <c r="B21" s="414">
        <v>182</v>
      </c>
      <c r="C21" s="61" t="s">
        <v>19</v>
      </c>
      <c r="D21" s="417" t="s">
        <v>98</v>
      </c>
    </row>
    <row r="22" spans="2:4" ht="105" customHeight="1">
      <c r="B22" s="414">
        <v>182</v>
      </c>
      <c r="C22" s="62" t="s">
        <v>20</v>
      </c>
      <c r="D22" s="418" t="s">
        <v>98</v>
      </c>
    </row>
    <row r="23" spans="2:4" ht="105" customHeight="1">
      <c r="B23" s="416">
        <v>182</v>
      </c>
      <c r="C23" s="62" t="s">
        <v>21</v>
      </c>
      <c r="D23" s="418" t="s">
        <v>98</v>
      </c>
    </row>
    <row r="24" spans="2:4" ht="15.75" customHeight="1">
      <c r="B24" s="419">
        <v>182</v>
      </c>
      <c r="C24" s="28" t="s">
        <v>22</v>
      </c>
      <c r="D24" s="444" t="s">
        <v>98</v>
      </c>
    </row>
    <row r="25" spans="2:4" ht="69" customHeight="1">
      <c r="B25" s="416"/>
      <c r="C25" s="27"/>
      <c r="D25" s="450"/>
    </row>
    <row r="26" spans="2:4" ht="96" customHeight="1">
      <c r="B26" s="414">
        <v>182</v>
      </c>
      <c r="C26" s="61" t="s">
        <v>307</v>
      </c>
      <c r="D26" s="418" t="s">
        <v>98</v>
      </c>
    </row>
    <row r="27" spans="2:4" ht="15.75" customHeight="1">
      <c r="B27" s="411"/>
      <c r="C27" s="30"/>
      <c r="D27" s="431" t="s">
        <v>214</v>
      </c>
    </row>
    <row r="28" spans="2:4" ht="15.75" customHeight="1">
      <c r="B28" s="411"/>
      <c r="C28" s="31"/>
      <c r="D28" s="424"/>
    </row>
    <row r="29" spans="2:4" ht="10.5" customHeight="1">
      <c r="B29" s="416"/>
      <c r="C29" s="27"/>
      <c r="D29" s="425"/>
    </row>
    <row r="30" spans="2:4" ht="15.75" customHeight="1">
      <c r="B30" s="411">
        <v>900</v>
      </c>
      <c r="C30" s="28" t="s">
        <v>298</v>
      </c>
      <c r="D30" s="444" t="s">
        <v>299</v>
      </c>
    </row>
    <row r="31" spans="2:4" ht="9.75" customHeight="1">
      <c r="B31" s="411"/>
      <c r="C31" s="31"/>
      <c r="D31" s="445"/>
    </row>
    <row r="32" spans="2:4" ht="11.25" customHeight="1">
      <c r="B32" s="411"/>
      <c r="C32" s="31"/>
      <c r="D32" s="445"/>
    </row>
    <row r="33" spans="2:4" ht="11.25" customHeight="1">
      <c r="B33" s="416"/>
      <c r="C33" s="27"/>
      <c r="D33" s="426"/>
    </row>
    <row r="34" spans="2:4" ht="0.75" customHeight="1">
      <c r="B34" s="411"/>
      <c r="C34" s="27"/>
      <c r="D34" s="413"/>
    </row>
    <row r="35" spans="2:4" ht="15.75" customHeight="1">
      <c r="B35" s="411">
        <v>900</v>
      </c>
      <c r="C35" s="28" t="s">
        <v>301</v>
      </c>
      <c r="D35" s="444" t="s">
        <v>302</v>
      </c>
    </row>
    <row r="36" spans="2:4" ht="15.75" customHeight="1">
      <c r="B36" s="411"/>
      <c r="C36" s="31"/>
      <c r="D36" s="445"/>
    </row>
    <row r="37" spans="2:4" ht="27.75" customHeight="1">
      <c r="B37" s="411"/>
      <c r="C37" s="31"/>
      <c r="D37" s="445"/>
    </row>
    <row r="38" spans="2:4" ht="24.75" customHeight="1">
      <c r="B38" s="411"/>
      <c r="C38" s="31"/>
      <c r="D38" s="426"/>
    </row>
    <row r="39" spans="2:4" ht="20.25" customHeight="1">
      <c r="B39" s="416"/>
      <c r="C39" s="31"/>
      <c r="D39" s="426"/>
    </row>
    <row r="40" spans="2:6" ht="14.25" customHeight="1">
      <c r="B40" s="419"/>
      <c r="C40" s="28"/>
      <c r="D40" s="434" t="s">
        <v>313</v>
      </c>
      <c r="E40" s="32"/>
      <c r="F40" s="32"/>
    </row>
    <row r="41" spans="2:6" ht="16.5" customHeight="1">
      <c r="B41" s="411">
        <v>900</v>
      </c>
      <c r="C41" s="26" t="s">
        <v>300</v>
      </c>
      <c r="D41" s="429"/>
      <c r="E41" s="32"/>
      <c r="F41" s="32"/>
    </row>
    <row r="42" spans="2:6" ht="14.25" customHeight="1">
      <c r="B42" s="411"/>
      <c r="C42" s="31"/>
      <c r="D42" s="429"/>
      <c r="E42" s="32"/>
      <c r="F42" s="32"/>
    </row>
    <row r="43" spans="2:6" ht="14.25" customHeight="1">
      <c r="B43" s="411"/>
      <c r="C43" s="31"/>
      <c r="D43" s="430"/>
      <c r="E43" s="32"/>
      <c r="F43" s="32"/>
    </row>
    <row r="44" spans="2:6" ht="14.25" customHeight="1">
      <c r="B44" s="416"/>
      <c r="C44" s="27"/>
      <c r="D44" s="430"/>
      <c r="E44" s="32"/>
      <c r="F44" s="32"/>
    </row>
    <row r="45" spans="2:6" ht="0.75" customHeight="1" hidden="1">
      <c r="B45" s="411"/>
      <c r="C45" s="31"/>
      <c r="D45" s="407"/>
      <c r="E45" s="32"/>
      <c r="F45" s="32"/>
    </row>
    <row r="46" spans="2:4" ht="15.75" customHeight="1">
      <c r="B46" s="411">
        <v>900</v>
      </c>
      <c r="C46" s="28" t="s">
        <v>76</v>
      </c>
      <c r="D46" s="444" t="s">
        <v>23</v>
      </c>
    </row>
    <row r="47" spans="2:4" ht="21" customHeight="1">
      <c r="B47" s="411"/>
      <c r="C47" s="26"/>
      <c r="D47" s="445"/>
    </row>
    <row r="48" spans="2:4" ht="21.75" customHeight="1">
      <c r="B48" s="411"/>
      <c r="C48" s="26"/>
      <c r="D48" s="445"/>
    </row>
    <row r="49" spans="2:4" ht="19.5" customHeight="1">
      <c r="B49" s="411"/>
      <c r="C49" s="26"/>
      <c r="D49" s="445"/>
    </row>
    <row r="50" spans="2:4" ht="2.25" customHeight="1">
      <c r="B50" s="416"/>
      <c r="C50" s="27"/>
      <c r="D50" s="450"/>
    </row>
    <row r="51" spans="2:4" s="3" customFormat="1" ht="15.75" customHeight="1">
      <c r="B51" s="419">
        <v>900</v>
      </c>
      <c r="C51" s="28" t="s">
        <v>111</v>
      </c>
      <c r="D51" s="444" t="s">
        <v>24</v>
      </c>
    </row>
    <row r="52" spans="2:4" s="3" customFormat="1" ht="27" customHeight="1">
      <c r="B52" s="416"/>
      <c r="C52" s="33"/>
      <c r="D52" s="450"/>
    </row>
    <row r="53" spans="2:4" ht="15.75" customHeight="1" hidden="1">
      <c r="B53" s="411">
        <v>900</v>
      </c>
      <c r="C53" s="28" t="s">
        <v>112</v>
      </c>
      <c r="D53" s="444" t="s">
        <v>113</v>
      </c>
    </row>
    <row r="54" spans="2:4" ht="15.75" customHeight="1" hidden="1">
      <c r="B54" s="411"/>
      <c r="C54" s="26"/>
      <c r="D54" s="445"/>
    </row>
    <row r="55" spans="2:4" ht="12.75" customHeight="1" hidden="1">
      <c r="B55" s="411"/>
      <c r="C55" s="27"/>
      <c r="D55" s="450"/>
    </row>
    <row r="56" spans="2:4" ht="15.75" customHeight="1">
      <c r="B56" s="411">
        <v>900</v>
      </c>
      <c r="C56" s="28" t="s">
        <v>112</v>
      </c>
      <c r="D56" s="444" t="s">
        <v>25</v>
      </c>
    </row>
    <row r="57" spans="2:4" ht="25.5" customHeight="1">
      <c r="B57" s="416"/>
      <c r="C57" s="29"/>
      <c r="D57" s="450"/>
    </row>
    <row r="58" spans="2:6" s="3" customFormat="1" ht="15.75" customHeight="1">
      <c r="B58" s="419">
        <v>900</v>
      </c>
      <c r="C58" s="28" t="s">
        <v>215</v>
      </c>
      <c r="D58" s="444" t="s">
        <v>114</v>
      </c>
      <c r="E58" s="32"/>
      <c r="F58" s="32"/>
    </row>
    <row r="59" spans="2:6" s="3" customFormat="1" ht="15" customHeight="1">
      <c r="B59" s="411"/>
      <c r="C59" s="34"/>
      <c r="D59" s="445"/>
      <c r="E59" s="32"/>
      <c r="F59" s="32"/>
    </row>
    <row r="60" spans="2:6" s="3" customFormat="1" ht="6" customHeight="1">
      <c r="B60" s="411"/>
      <c r="C60" s="34"/>
      <c r="D60" s="445"/>
      <c r="E60" s="32"/>
      <c r="F60" s="32"/>
    </row>
    <row r="61" spans="2:6" s="3" customFormat="1" ht="33.75" customHeight="1">
      <c r="B61" s="416"/>
      <c r="C61" s="34"/>
      <c r="D61" s="450"/>
      <c r="E61" s="20"/>
      <c r="F61" s="20"/>
    </row>
    <row r="62" spans="2:5" s="3" customFormat="1" ht="12.75" customHeight="1">
      <c r="B62" s="419">
        <v>900</v>
      </c>
      <c r="C62" s="28" t="s">
        <v>0</v>
      </c>
      <c r="D62" s="435" t="s">
        <v>128</v>
      </c>
      <c r="E62" s="19"/>
    </row>
    <row r="63" spans="2:5" s="3" customFormat="1" ht="16.5" customHeight="1">
      <c r="B63" s="411"/>
      <c r="C63" s="34"/>
      <c r="D63" s="432"/>
      <c r="E63" s="19"/>
    </row>
    <row r="64" spans="2:5" s="3" customFormat="1" ht="12.75" customHeight="1">
      <c r="B64" s="411"/>
      <c r="C64" s="34"/>
      <c r="D64" s="432"/>
      <c r="E64" s="19"/>
    </row>
    <row r="65" spans="2:5" s="3" customFormat="1" ht="16.5" customHeight="1">
      <c r="B65" s="411"/>
      <c r="C65" s="34"/>
      <c r="D65" s="432"/>
      <c r="E65" s="19"/>
    </row>
    <row r="66" spans="2:5" s="3" customFormat="1" ht="14.25" customHeight="1">
      <c r="B66" s="416"/>
      <c r="C66" s="33"/>
      <c r="D66" s="433"/>
      <c r="E66" s="19"/>
    </row>
    <row r="67" spans="2:4" s="3" customFormat="1" ht="15.75" customHeight="1">
      <c r="B67" s="419">
        <v>900</v>
      </c>
      <c r="C67" s="28" t="s">
        <v>1</v>
      </c>
      <c r="D67" s="435" t="s">
        <v>129</v>
      </c>
    </row>
    <row r="68" spans="2:4" s="3" customFormat="1" ht="15.75" customHeight="1">
      <c r="B68" s="411"/>
      <c r="C68" s="34"/>
      <c r="D68" s="432"/>
    </row>
    <row r="69" spans="2:4" s="3" customFormat="1" ht="23.25" customHeight="1">
      <c r="B69" s="411"/>
      <c r="C69" s="34"/>
      <c r="D69" s="432"/>
    </row>
    <row r="70" spans="2:4" s="3" customFormat="1" ht="15.75" customHeight="1">
      <c r="B70" s="411"/>
      <c r="C70" s="34"/>
      <c r="D70" s="432"/>
    </row>
    <row r="71" spans="2:4" s="3" customFormat="1" ht="14.25" customHeight="1">
      <c r="B71" s="416"/>
      <c r="C71" s="34"/>
      <c r="D71" s="433"/>
    </row>
    <row r="72" spans="2:4" s="3" customFormat="1" ht="12.75" customHeight="1">
      <c r="B72" s="419">
        <v>900</v>
      </c>
      <c r="C72" s="28" t="s">
        <v>2</v>
      </c>
      <c r="D72" s="447" t="s">
        <v>130</v>
      </c>
    </row>
    <row r="73" spans="2:4" s="3" customFormat="1" ht="15.75" customHeight="1">
      <c r="B73" s="411"/>
      <c r="C73" s="34"/>
      <c r="D73" s="448"/>
    </row>
    <row r="74" spans="2:4" s="3" customFormat="1" ht="15.75" customHeight="1">
      <c r="B74" s="411"/>
      <c r="C74" s="34"/>
      <c r="D74" s="448"/>
    </row>
    <row r="75" spans="2:4" s="3" customFormat="1" ht="18" customHeight="1">
      <c r="B75" s="416"/>
      <c r="C75" s="34"/>
      <c r="D75" s="449"/>
    </row>
    <row r="76" spans="2:4" s="3" customFormat="1" ht="15" customHeight="1">
      <c r="B76" s="411">
        <v>900</v>
      </c>
      <c r="C76" s="28" t="s">
        <v>3</v>
      </c>
      <c r="D76" s="451" t="s">
        <v>304</v>
      </c>
    </row>
    <row r="77" spans="2:4" s="3" customFormat="1" ht="11.25" customHeight="1">
      <c r="B77" s="411"/>
      <c r="C77" s="26"/>
      <c r="D77" s="452"/>
    </row>
    <row r="78" spans="2:4" s="3" customFormat="1" ht="36" customHeight="1">
      <c r="B78" s="416"/>
      <c r="C78" s="14"/>
      <c r="D78" s="453"/>
    </row>
    <row r="79" spans="2:4" s="3" customFormat="1" ht="63" customHeight="1">
      <c r="B79" s="414">
        <v>900</v>
      </c>
      <c r="C79" s="63" t="s">
        <v>49</v>
      </c>
      <c r="D79" s="420" t="s">
        <v>303</v>
      </c>
    </row>
    <row r="80" spans="2:4" ht="15.75" customHeight="1">
      <c r="B80" s="419">
        <v>900</v>
      </c>
      <c r="C80" s="26" t="s">
        <v>93</v>
      </c>
      <c r="D80" s="444" t="s">
        <v>35</v>
      </c>
    </row>
    <row r="81" spans="2:4" ht="15.75" customHeight="1">
      <c r="B81" s="411"/>
      <c r="C81" s="26"/>
      <c r="D81" s="445"/>
    </row>
    <row r="82" spans="2:4" ht="12" customHeight="1">
      <c r="B82" s="416"/>
      <c r="C82" s="27"/>
      <c r="D82" s="450"/>
    </row>
    <row r="83" spans="2:4" ht="12.75" customHeight="1">
      <c r="B83" s="411">
        <v>900</v>
      </c>
      <c r="C83" s="58" t="s">
        <v>4</v>
      </c>
      <c r="D83" s="444" t="s">
        <v>5</v>
      </c>
    </row>
    <row r="84" spans="2:4" ht="15" customHeight="1">
      <c r="B84" s="411"/>
      <c r="C84" s="21"/>
      <c r="D84" s="445"/>
    </row>
    <row r="85" spans="2:4" ht="12.75" customHeight="1">
      <c r="B85" s="411"/>
      <c r="C85" s="21"/>
      <c r="D85" s="445"/>
    </row>
    <row r="86" spans="2:4" ht="12.75" customHeight="1">
      <c r="B86" s="411"/>
      <c r="C86" s="21"/>
      <c r="D86" s="445"/>
    </row>
    <row r="87" spans="2:4" ht="14.25" customHeight="1">
      <c r="B87" s="421"/>
      <c r="C87" s="21"/>
      <c r="D87" s="445"/>
    </row>
    <row r="88" spans="2:4" ht="14.25" customHeight="1">
      <c r="B88" s="421"/>
      <c r="C88" s="21"/>
      <c r="D88" s="445"/>
    </row>
    <row r="89" spans="2:4" ht="16.5" customHeight="1">
      <c r="B89" s="421"/>
      <c r="C89" s="21"/>
      <c r="D89" s="445"/>
    </row>
    <row r="90" spans="2:4" ht="14.25" customHeight="1" thickBot="1">
      <c r="B90" s="422"/>
      <c r="C90" s="423"/>
      <c r="D90" s="446"/>
    </row>
    <row r="95" spans="2:13" s="5" customFormat="1" ht="14.25" customHeight="1">
      <c r="B95" s="35"/>
      <c r="C95" s="17"/>
      <c r="D95" s="16"/>
      <c r="L95" s="16"/>
      <c r="M95" s="36"/>
    </row>
    <row r="96" ht="17.25" customHeight="1">
      <c r="B96" s="37"/>
    </row>
    <row r="97" spans="2:4" ht="15" customHeight="1">
      <c r="B97" s="2"/>
      <c r="D97" s="38"/>
    </row>
    <row r="105" ht="12.75">
      <c r="C105" s="59"/>
    </row>
    <row r="106" ht="12.75">
      <c r="C106" s="59"/>
    </row>
    <row r="107" ht="12.75">
      <c r="C107" s="59"/>
    </row>
    <row r="108" ht="12.75">
      <c r="C108" s="59"/>
    </row>
    <row r="109" ht="12.75">
      <c r="C109" s="59"/>
    </row>
    <row r="110" ht="12.75">
      <c r="C110" s="59"/>
    </row>
  </sheetData>
  <sheetProtection/>
  <mergeCells count="25">
    <mergeCell ref="C8:D8"/>
    <mergeCell ref="C9:D9"/>
    <mergeCell ref="B11:C11"/>
    <mergeCell ref="D11:D12"/>
    <mergeCell ref="A1:E1"/>
    <mergeCell ref="A2:E2"/>
    <mergeCell ref="A3:E3"/>
    <mergeCell ref="A4:E4"/>
    <mergeCell ref="D40:D44"/>
    <mergeCell ref="D46:D50"/>
    <mergeCell ref="D15:D16"/>
    <mergeCell ref="D24:D25"/>
    <mergeCell ref="D27:D29"/>
    <mergeCell ref="D30:D33"/>
    <mergeCell ref="D35:D39"/>
    <mergeCell ref="D83:D90"/>
    <mergeCell ref="D72:D75"/>
    <mergeCell ref="D51:D52"/>
    <mergeCell ref="D53:D55"/>
    <mergeCell ref="D56:D57"/>
    <mergeCell ref="D58:D61"/>
    <mergeCell ref="D76:D78"/>
    <mergeCell ref="D80:D82"/>
    <mergeCell ref="D62:D66"/>
    <mergeCell ref="D67:D71"/>
  </mergeCells>
  <printOptions/>
  <pageMargins left="0.984251968503937" right="0.5905511811023623" top="0.5905511811023623" bottom="0.7874015748031497" header="0.31496062992125984" footer="0.31496062992125984"/>
  <pageSetup horizontalDpi="600" verticalDpi="600" orientation="portrait" paperSize="9" scale="93" r:id="rId1"/>
  <rowBreaks count="1" manualBreakCount="1">
    <brk id="4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52"/>
  <sheetViews>
    <sheetView zoomScale="90" zoomScaleNormal="90" zoomScaleSheetLayoutView="50" zoomScalePageLayoutView="0" workbookViewId="0" topLeftCell="A1">
      <selection activeCell="F5" sqref="F5:G5"/>
    </sheetView>
  </sheetViews>
  <sheetFormatPr defaultColWidth="8.875" defaultRowHeight="12.75"/>
  <cols>
    <col min="1" max="1" width="6.875" style="165" customWidth="1"/>
    <col min="2" max="2" width="7.875" style="166" customWidth="1"/>
    <col min="3" max="3" width="12.25390625" style="90" customWidth="1"/>
    <col min="4" max="4" width="8.625" style="90" customWidth="1"/>
    <col min="5" max="5" width="12.625" style="90" hidden="1" customWidth="1"/>
    <col min="6" max="6" width="74.625" style="90" customWidth="1"/>
    <col min="7" max="7" width="15.625" style="163" customWidth="1"/>
    <col min="8" max="16384" width="8.875" style="90" customWidth="1"/>
  </cols>
  <sheetData>
    <row r="1" spans="1:7" ht="12.75">
      <c r="A1" s="167"/>
      <c r="B1" s="167"/>
      <c r="F1" s="462" t="s">
        <v>160</v>
      </c>
      <c r="G1" s="463"/>
    </row>
    <row r="2" spans="1:7" ht="15.75">
      <c r="A2" s="167"/>
      <c r="B2" s="167"/>
      <c r="F2" s="436" t="s">
        <v>293</v>
      </c>
      <c r="G2" s="436"/>
    </row>
    <row r="3" spans="1:7" ht="15.75">
      <c r="A3" s="167"/>
      <c r="B3" s="167"/>
      <c r="F3" s="436" t="s">
        <v>158</v>
      </c>
      <c r="G3" s="436"/>
    </row>
    <row r="4" spans="1:7" ht="15.75">
      <c r="A4" s="167"/>
      <c r="B4" s="167"/>
      <c r="F4" s="436" t="s">
        <v>159</v>
      </c>
      <c r="G4" s="436"/>
    </row>
    <row r="5" spans="1:7" ht="15.75">
      <c r="A5" s="167"/>
      <c r="B5" s="167"/>
      <c r="F5" s="436" t="s">
        <v>310</v>
      </c>
      <c r="G5" s="436"/>
    </row>
    <row r="6" spans="1:7" ht="12.75">
      <c r="A6" s="167"/>
      <c r="B6" s="167"/>
      <c r="F6" s="463"/>
      <c r="G6" s="463"/>
    </row>
    <row r="7" spans="1:2" ht="12.75">
      <c r="A7" s="167"/>
      <c r="B7" s="167"/>
    </row>
    <row r="8" spans="1:7" ht="18">
      <c r="A8" s="468" t="s">
        <v>202</v>
      </c>
      <c r="B8" s="468"/>
      <c r="C8" s="468"/>
      <c r="D8" s="468"/>
      <c r="E8" s="468"/>
      <c r="F8" s="468"/>
      <c r="G8" s="468"/>
    </row>
    <row r="9" spans="1:7" ht="18">
      <c r="A9" s="468" t="s">
        <v>203</v>
      </c>
      <c r="B9" s="468"/>
      <c r="C9" s="468"/>
      <c r="D9" s="468"/>
      <c r="E9" s="468"/>
      <c r="F9" s="468"/>
      <c r="G9" s="468"/>
    </row>
    <row r="10" spans="1:7" ht="17.25" customHeight="1" thickBot="1">
      <c r="A10" s="156"/>
      <c r="B10" s="157"/>
      <c r="C10" s="157"/>
      <c r="D10" s="158"/>
      <c r="E10" s="159"/>
      <c r="F10" s="160"/>
      <c r="G10" s="161"/>
    </row>
    <row r="11" spans="1:7" ht="16.5" customHeight="1">
      <c r="A11" s="501" t="s">
        <v>6</v>
      </c>
      <c r="B11" s="502"/>
      <c r="C11" s="502"/>
      <c r="D11" s="503"/>
      <c r="E11" s="504" t="s">
        <v>104</v>
      </c>
      <c r="F11" s="506" t="s">
        <v>135</v>
      </c>
      <c r="G11" s="475" t="s">
        <v>136</v>
      </c>
    </row>
    <row r="12" spans="1:7" ht="18" customHeight="1" thickBot="1">
      <c r="A12" s="290" t="s">
        <v>7</v>
      </c>
      <c r="B12" s="291" t="s">
        <v>8</v>
      </c>
      <c r="C12" s="291" t="s">
        <v>9</v>
      </c>
      <c r="D12" s="292" t="s">
        <v>10</v>
      </c>
      <c r="E12" s="505"/>
      <c r="F12" s="507"/>
      <c r="G12" s="476"/>
    </row>
    <row r="13" spans="1:7" ht="15.75">
      <c r="A13" s="288"/>
      <c r="B13" s="289"/>
      <c r="C13" s="289"/>
      <c r="D13" s="289"/>
      <c r="E13" s="287"/>
      <c r="F13" s="286"/>
      <c r="G13" s="295"/>
    </row>
    <row r="14" spans="1:7" ht="15.75">
      <c r="A14" s="93" t="s">
        <v>12</v>
      </c>
      <c r="B14" s="94"/>
      <c r="C14" s="94"/>
      <c r="D14" s="94"/>
      <c r="E14" s="473" t="s">
        <v>137</v>
      </c>
      <c r="F14" s="474"/>
      <c r="G14" s="96">
        <f>G15</f>
        <v>45390</v>
      </c>
    </row>
    <row r="15" spans="1:7" ht="15" customHeight="1">
      <c r="A15" s="93"/>
      <c r="B15" s="94"/>
      <c r="C15" s="94"/>
      <c r="D15" s="94"/>
      <c r="E15" s="95"/>
      <c r="F15" s="97" t="s">
        <v>138</v>
      </c>
      <c r="G15" s="98">
        <f>G16+G19+G21+G23</f>
        <v>45390</v>
      </c>
    </row>
    <row r="16" spans="1:7" ht="71.25" customHeight="1" hidden="1">
      <c r="A16" s="93"/>
      <c r="B16" s="94"/>
      <c r="C16" s="94"/>
      <c r="D16" s="125" t="s">
        <v>231</v>
      </c>
      <c r="E16" s="125"/>
      <c r="F16" s="298" t="s">
        <v>232</v>
      </c>
      <c r="G16" s="98">
        <f>G17+G18</f>
        <v>30506</v>
      </c>
    </row>
    <row r="17" spans="1:7" ht="15.75">
      <c r="A17" s="93"/>
      <c r="B17" s="94"/>
      <c r="C17" s="94"/>
      <c r="D17" s="300" t="s">
        <v>219</v>
      </c>
      <c r="E17" s="132"/>
      <c r="F17" s="91" t="s">
        <v>226</v>
      </c>
      <c r="G17" s="102">
        <f>G30+G55</f>
        <v>26385.600000000002</v>
      </c>
    </row>
    <row r="18" spans="1:7" ht="15.75" hidden="1">
      <c r="A18" s="93"/>
      <c r="B18" s="94"/>
      <c r="C18" s="94"/>
      <c r="D18" s="300" t="s">
        <v>224</v>
      </c>
      <c r="E18" s="133"/>
      <c r="F18" s="91" t="s">
        <v>227</v>
      </c>
      <c r="G18" s="102">
        <f>G33+G56</f>
        <v>4120.4</v>
      </c>
    </row>
    <row r="19" spans="1:7" ht="15.75" hidden="1">
      <c r="A19" s="93"/>
      <c r="B19" s="94"/>
      <c r="C19" s="94"/>
      <c r="D19" s="125" t="s">
        <v>28</v>
      </c>
      <c r="E19" s="132"/>
      <c r="F19" s="100" t="s">
        <v>233</v>
      </c>
      <c r="G19" s="98">
        <f>G20</f>
        <v>13474.2</v>
      </c>
    </row>
    <row r="20" spans="1:7" ht="15.75" hidden="1">
      <c r="A20" s="93"/>
      <c r="B20" s="94"/>
      <c r="C20" s="94"/>
      <c r="D20" s="121" t="s">
        <v>225</v>
      </c>
      <c r="E20" s="101"/>
      <c r="F20" s="91" t="s">
        <v>228</v>
      </c>
      <c r="G20" s="102">
        <f>G35+G51+G58+G180</f>
        <v>13474.2</v>
      </c>
    </row>
    <row r="21" spans="1:7" ht="15.75" hidden="1">
      <c r="A21" s="93"/>
      <c r="B21" s="94"/>
      <c r="C21" s="94"/>
      <c r="D21" s="125" t="s">
        <v>238</v>
      </c>
      <c r="E21" s="143"/>
      <c r="F21" s="151" t="s">
        <v>239</v>
      </c>
      <c r="G21" s="98">
        <f>G22</f>
        <v>1130.5</v>
      </c>
    </row>
    <row r="22" spans="1:7" ht="15.75" hidden="1">
      <c r="A22" s="93"/>
      <c r="B22" s="94"/>
      <c r="C22" s="94"/>
      <c r="D22" s="300" t="s">
        <v>240</v>
      </c>
      <c r="E22" s="301"/>
      <c r="F22" s="326" t="s">
        <v>241</v>
      </c>
      <c r="G22" s="102">
        <f>G60</f>
        <v>1130.5</v>
      </c>
    </row>
    <row r="23" spans="1:7" ht="15.75" hidden="1">
      <c r="A23" s="93"/>
      <c r="B23" s="94"/>
      <c r="C23" s="94"/>
      <c r="D23" s="310" t="s">
        <v>259</v>
      </c>
      <c r="E23" s="301"/>
      <c r="F23" s="126" t="s">
        <v>260</v>
      </c>
      <c r="G23" s="98">
        <f>G24+G25</f>
        <v>279.3</v>
      </c>
    </row>
    <row r="24" spans="1:7" ht="15.75" hidden="1">
      <c r="A24" s="93"/>
      <c r="B24" s="94"/>
      <c r="C24" s="94"/>
      <c r="D24" s="300" t="s">
        <v>261</v>
      </c>
      <c r="E24" s="301"/>
      <c r="F24" s="326" t="s">
        <v>262</v>
      </c>
      <c r="G24" s="102">
        <f>G184</f>
        <v>150</v>
      </c>
    </row>
    <row r="25" spans="1:7" ht="15.75" hidden="1">
      <c r="A25" s="93"/>
      <c r="B25" s="94"/>
      <c r="C25" s="94"/>
      <c r="D25" s="300" t="s">
        <v>264</v>
      </c>
      <c r="E25" s="301"/>
      <c r="F25" s="326" t="s">
        <v>265</v>
      </c>
      <c r="G25" s="102">
        <f>G189</f>
        <v>129.3</v>
      </c>
    </row>
    <row r="26" spans="1:7" ht="33.75" customHeight="1">
      <c r="A26" s="93" t="s">
        <v>12</v>
      </c>
      <c r="B26" s="94" t="s">
        <v>13</v>
      </c>
      <c r="C26" s="94"/>
      <c r="D26" s="94"/>
      <c r="E26" s="473" t="s">
        <v>14</v>
      </c>
      <c r="F26" s="477"/>
      <c r="G26" s="98">
        <f>G27</f>
        <v>1435.1000000000001</v>
      </c>
    </row>
    <row r="27" spans="1:7" ht="36.75" customHeight="1">
      <c r="A27" s="93" t="s">
        <v>12</v>
      </c>
      <c r="B27" s="94" t="s">
        <v>13</v>
      </c>
      <c r="C27" s="99" t="s">
        <v>221</v>
      </c>
      <c r="D27" s="101"/>
      <c r="E27" s="471" t="s">
        <v>220</v>
      </c>
      <c r="F27" s="472"/>
      <c r="G27" s="98">
        <f>G28</f>
        <v>1435.1000000000001</v>
      </c>
    </row>
    <row r="28" spans="1:7" ht="24.75" customHeight="1">
      <c r="A28" s="93" t="s">
        <v>12</v>
      </c>
      <c r="B28" s="94" t="s">
        <v>13</v>
      </c>
      <c r="C28" s="99" t="s">
        <v>223</v>
      </c>
      <c r="D28" s="94"/>
      <c r="E28" s="471" t="s">
        <v>222</v>
      </c>
      <c r="F28" s="472"/>
      <c r="G28" s="98">
        <f>G29+G34</f>
        <v>1435.1000000000001</v>
      </c>
    </row>
    <row r="29" spans="1:7" ht="63">
      <c r="A29" s="93"/>
      <c r="B29" s="94"/>
      <c r="C29" s="99"/>
      <c r="D29" s="94" t="s">
        <v>231</v>
      </c>
      <c r="E29" s="95"/>
      <c r="F29" s="298" t="s">
        <v>232</v>
      </c>
      <c r="G29" s="98">
        <f>G30+G33</f>
        <v>1295.4</v>
      </c>
    </row>
    <row r="30" spans="1:7" ht="19.5" customHeight="1">
      <c r="A30" s="107"/>
      <c r="B30" s="108"/>
      <c r="C30" s="109"/>
      <c r="D30" s="121" t="s">
        <v>219</v>
      </c>
      <c r="E30" s="101">
        <v>210</v>
      </c>
      <c r="F30" s="91" t="s">
        <v>226</v>
      </c>
      <c r="G30" s="102">
        <f>G31+G32</f>
        <v>1225</v>
      </c>
    </row>
    <row r="31" spans="1:7" ht="15.75" hidden="1">
      <c r="A31" s="107"/>
      <c r="B31" s="108"/>
      <c r="C31" s="109"/>
      <c r="D31" s="121"/>
      <c r="E31" s="101">
        <v>211</v>
      </c>
      <c r="F31" s="91" t="s">
        <v>139</v>
      </c>
      <c r="G31" s="102">
        <v>1048.8</v>
      </c>
    </row>
    <row r="32" spans="1:7" ht="15.75" hidden="1">
      <c r="A32" s="107"/>
      <c r="B32" s="108"/>
      <c r="C32" s="109"/>
      <c r="D32" s="121"/>
      <c r="E32" s="101">
        <v>213</v>
      </c>
      <c r="F32" s="91" t="s">
        <v>140</v>
      </c>
      <c r="G32" s="92">
        <v>176.2</v>
      </c>
    </row>
    <row r="33" spans="1:7" ht="15.75" hidden="1">
      <c r="A33" s="107"/>
      <c r="B33" s="108"/>
      <c r="C33" s="109"/>
      <c r="D33" s="121" t="s">
        <v>224</v>
      </c>
      <c r="E33" s="101">
        <v>212</v>
      </c>
      <c r="F33" s="91" t="s">
        <v>227</v>
      </c>
      <c r="G33" s="102">
        <v>70.4</v>
      </c>
    </row>
    <row r="34" spans="1:7" ht="15.75" hidden="1">
      <c r="A34" s="107"/>
      <c r="B34" s="108"/>
      <c r="C34" s="109"/>
      <c r="D34" s="94" t="s">
        <v>28</v>
      </c>
      <c r="E34" s="99"/>
      <c r="F34" s="100" t="s">
        <v>233</v>
      </c>
      <c r="G34" s="98">
        <f>G35</f>
        <v>139.7</v>
      </c>
    </row>
    <row r="35" spans="1:7" ht="15.75" hidden="1">
      <c r="A35" s="107"/>
      <c r="B35" s="108"/>
      <c r="C35" s="109"/>
      <c r="D35" s="121" t="s">
        <v>225</v>
      </c>
      <c r="E35" s="101">
        <v>220</v>
      </c>
      <c r="F35" s="91" t="s">
        <v>228</v>
      </c>
      <c r="G35" s="92">
        <f>SUM(G36:G41)</f>
        <v>139.7</v>
      </c>
    </row>
    <row r="36" spans="1:7" ht="15.75" hidden="1">
      <c r="A36" s="107"/>
      <c r="B36" s="110"/>
      <c r="C36" s="111"/>
      <c r="D36" s="103"/>
      <c r="E36" s="101">
        <v>221</v>
      </c>
      <c r="F36" s="91" t="s">
        <v>103</v>
      </c>
      <c r="G36" s="112"/>
    </row>
    <row r="37" spans="1:7" ht="15.75" hidden="1">
      <c r="A37" s="107"/>
      <c r="B37" s="108"/>
      <c r="C37" s="109"/>
      <c r="D37" s="94"/>
      <c r="E37" s="101">
        <v>222</v>
      </c>
      <c r="F37" s="91" t="s">
        <v>141</v>
      </c>
      <c r="G37" s="92"/>
    </row>
    <row r="38" spans="1:7" ht="15.75" hidden="1">
      <c r="A38" s="107"/>
      <c r="B38" s="110"/>
      <c r="C38" s="111"/>
      <c r="D38" s="103"/>
      <c r="E38" s="101">
        <v>223</v>
      </c>
      <c r="F38" s="91" t="s">
        <v>152</v>
      </c>
      <c r="G38" s="112"/>
    </row>
    <row r="39" spans="1:7" ht="15.75" hidden="1">
      <c r="A39" s="107"/>
      <c r="B39" s="110"/>
      <c r="C39" s="111"/>
      <c r="D39" s="103"/>
      <c r="E39" s="101">
        <v>224</v>
      </c>
      <c r="F39" s="91" t="s">
        <v>143</v>
      </c>
      <c r="G39" s="112"/>
    </row>
    <row r="40" spans="1:7" ht="15.75" hidden="1">
      <c r="A40" s="107"/>
      <c r="B40" s="110"/>
      <c r="C40" s="111"/>
      <c r="D40" s="103"/>
      <c r="E40" s="101">
        <v>225</v>
      </c>
      <c r="F40" s="91" t="s">
        <v>144</v>
      </c>
      <c r="G40" s="112"/>
    </row>
    <row r="41" spans="1:7" ht="15.75" hidden="1">
      <c r="A41" s="107"/>
      <c r="B41" s="108"/>
      <c r="C41" s="109"/>
      <c r="D41" s="94"/>
      <c r="E41" s="101">
        <v>226</v>
      </c>
      <c r="F41" s="91" t="s">
        <v>145</v>
      </c>
      <c r="G41" s="92">
        <v>139.7</v>
      </c>
    </row>
    <row r="42" spans="1:7" ht="15.75" hidden="1">
      <c r="A42" s="107"/>
      <c r="B42" s="110"/>
      <c r="C42" s="111"/>
      <c r="D42" s="110"/>
      <c r="E42" s="115">
        <v>260</v>
      </c>
      <c r="F42" s="116" t="s">
        <v>146</v>
      </c>
      <c r="G42" s="112"/>
    </row>
    <row r="43" spans="1:7" ht="31.5" hidden="1">
      <c r="A43" s="107"/>
      <c r="B43" s="110"/>
      <c r="C43" s="111"/>
      <c r="D43" s="110"/>
      <c r="E43" s="113">
        <v>263</v>
      </c>
      <c r="F43" s="114" t="s">
        <v>153</v>
      </c>
      <c r="G43" s="112"/>
    </row>
    <row r="44" spans="1:7" ht="15.75" hidden="1">
      <c r="A44" s="107"/>
      <c r="B44" s="110"/>
      <c r="C44" s="111"/>
      <c r="D44" s="110"/>
      <c r="E44" s="115">
        <v>300</v>
      </c>
      <c r="F44" s="116" t="s">
        <v>149</v>
      </c>
      <c r="G44" s="112"/>
    </row>
    <row r="45" spans="1:7" ht="15.75" hidden="1">
      <c r="A45" s="107"/>
      <c r="B45" s="110"/>
      <c r="C45" s="111"/>
      <c r="D45" s="110"/>
      <c r="E45" s="117">
        <v>310</v>
      </c>
      <c r="F45" s="118" t="s">
        <v>150</v>
      </c>
      <c r="G45" s="112"/>
    </row>
    <row r="46" spans="1:7" ht="15.75" hidden="1">
      <c r="A46" s="107"/>
      <c r="B46" s="110"/>
      <c r="C46" s="111"/>
      <c r="D46" s="110"/>
      <c r="E46" s="117">
        <v>340</v>
      </c>
      <c r="F46" s="118" t="s">
        <v>151</v>
      </c>
      <c r="G46" s="112"/>
    </row>
    <row r="47" spans="1:7" ht="51.75" customHeight="1">
      <c r="A47" s="93" t="s">
        <v>12</v>
      </c>
      <c r="B47" s="94" t="s">
        <v>30</v>
      </c>
      <c r="C47" s="94"/>
      <c r="D47" s="94"/>
      <c r="E47" s="469" t="s">
        <v>31</v>
      </c>
      <c r="F47" s="470"/>
      <c r="G47" s="96">
        <f>G48</f>
        <v>214</v>
      </c>
    </row>
    <row r="48" spans="1:7" ht="38.25" customHeight="1">
      <c r="A48" s="93" t="s">
        <v>12</v>
      </c>
      <c r="B48" s="94" t="s">
        <v>30</v>
      </c>
      <c r="C48" s="94" t="s">
        <v>229</v>
      </c>
      <c r="D48" s="94"/>
      <c r="E48" s="469" t="s">
        <v>230</v>
      </c>
      <c r="F48" s="470"/>
      <c r="G48" s="96">
        <f>G49</f>
        <v>214</v>
      </c>
    </row>
    <row r="49" spans="1:7" ht="35.25" customHeight="1">
      <c r="A49" s="93" t="s">
        <v>12</v>
      </c>
      <c r="B49" s="94" t="s">
        <v>30</v>
      </c>
      <c r="C49" s="94" t="s">
        <v>229</v>
      </c>
      <c r="D49" s="94"/>
      <c r="E49" s="471" t="s">
        <v>32</v>
      </c>
      <c r="F49" s="472"/>
      <c r="G49" s="168">
        <f>G51</f>
        <v>214</v>
      </c>
    </row>
    <row r="50" spans="1:7" ht="35.25" customHeight="1" hidden="1">
      <c r="A50" s="93"/>
      <c r="B50" s="119"/>
      <c r="C50" s="94"/>
      <c r="D50" s="94" t="s">
        <v>28</v>
      </c>
      <c r="E50" s="99"/>
      <c r="F50" s="100" t="s">
        <v>233</v>
      </c>
      <c r="G50" s="98">
        <f>G51</f>
        <v>214</v>
      </c>
    </row>
    <row r="51" spans="1:7" ht="15.75" hidden="1">
      <c r="A51" s="107"/>
      <c r="B51" s="120"/>
      <c r="C51" s="108"/>
      <c r="D51" s="121" t="s">
        <v>225</v>
      </c>
      <c r="E51" s="101">
        <v>220</v>
      </c>
      <c r="F51" s="91" t="s">
        <v>228</v>
      </c>
      <c r="G51" s="92">
        <f>G52</f>
        <v>214</v>
      </c>
    </row>
    <row r="52" spans="1:7" ht="15.75" hidden="1">
      <c r="A52" s="107"/>
      <c r="B52" s="120"/>
      <c r="C52" s="108"/>
      <c r="D52" s="108"/>
      <c r="E52" s="121" t="s">
        <v>29</v>
      </c>
      <c r="F52" s="91" t="s">
        <v>147</v>
      </c>
      <c r="G52" s="92">
        <v>214</v>
      </c>
    </row>
    <row r="53" spans="1:7" ht="52.5" customHeight="1">
      <c r="A53" s="319" t="s">
        <v>12</v>
      </c>
      <c r="B53" s="320" t="s">
        <v>33</v>
      </c>
      <c r="C53" s="320"/>
      <c r="D53" s="320"/>
      <c r="E53" s="499" t="s">
        <v>234</v>
      </c>
      <c r="F53" s="500"/>
      <c r="G53" s="323">
        <f>G54+G57+G59</f>
        <v>39517.5</v>
      </c>
    </row>
    <row r="54" spans="1:7" ht="63">
      <c r="A54" s="93"/>
      <c r="B54" s="119"/>
      <c r="C54" s="94"/>
      <c r="D54" s="125" t="s">
        <v>231</v>
      </c>
      <c r="E54" s="125"/>
      <c r="F54" s="298" t="s">
        <v>232</v>
      </c>
      <c r="G54" s="98">
        <f>G55+G56</f>
        <v>29210.600000000002</v>
      </c>
    </row>
    <row r="55" spans="1:7" ht="18" customHeight="1">
      <c r="A55" s="93"/>
      <c r="B55" s="119"/>
      <c r="C55" s="94"/>
      <c r="D55" s="300" t="s">
        <v>219</v>
      </c>
      <c r="E55" s="132"/>
      <c r="F55" s="91" t="s">
        <v>226</v>
      </c>
      <c r="G55" s="102">
        <f>G64+G120</f>
        <v>25160.600000000002</v>
      </c>
    </row>
    <row r="56" spans="1:7" ht="18" customHeight="1" hidden="1">
      <c r="A56" s="93"/>
      <c r="B56" s="119"/>
      <c r="C56" s="94"/>
      <c r="D56" s="300" t="s">
        <v>224</v>
      </c>
      <c r="E56" s="133"/>
      <c r="F56" s="91" t="s">
        <v>227</v>
      </c>
      <c r="G56" s="102">
        <f>G67+G123</f>
        <v>4050</v>
      </c>
    </row>
    <row r="57" spans="1:7" ht="18" customHeight="1" hidden="1">
      <c r="A57" s="93"/>
      <c r="B57" s="119"/>
      <c r="C57" s="94"/>
      <c r="D57" s="125" t="s">
        <v>28</v>
      </c>
      <c r="E57" s="132"/>
      <c r="F57" s="100" t="s">
        <v>233</v>
      </c>
      <c r="G57" s="98">
        <f>G58</f>
        <v>9176.4</v>
      </c>
    </row>
    <row r="58" spans="1:7" ht="18" customHeight="1" hidden="1">
      <c r="A58" s="93"/>
      <c r="B58" s="119"/>
      <c r="C58" s="94"/>
      <c r="D58" s="121" t="s">
        <v>225</v>
      </c>
      <c r="E58" s="101"/>
      <c r="F58" s="91" t="s">
        <v>228</v>
      </c>
      <c r="G58" s="102">
        <f>G69+G125</f>
        <v>9176.4</v>
      </c>
    </row>
    <row r="59" spans="1:7" ht="18" customHeight="1" hidden="1">
      <c r="A59" s="93"/>
      <c r="B59" s="119"/>
      <c r="C59" s="94"/>
      <c r="D59" s="125" t="s">
        <v>238</v>
      </c>
      <c r="E59" s="143"/>
      <c r="F59" s="151" t="s">
        <v>239</v>
      </c>
      <c r="G59" s="102">
        <f>G60</f>
        <v>1130.5</v>
      </c>
    </row>
    <row r="60" spans="1:7" ht="18" customHeight="1" hidden="1">
      <c r="A60" s="93"/>
      <c r="B60" s="119"/>
      <c r="C60" s="94"/>
      <c r="D60" s="300" t="s">
        <v>240</v>
      </c>
      <c r="E60" s="301"/>
      <c r="F60" s="326" t="s">
        <v>241</v>
      </c>
      <c r="G60" s="102">
        <f>G71</f>
        <v>1130.5</v>
      </c>
    </row>
    <row r="61" spans="1:7" ht="56.25" customHeight="1">
      <c r="A61" s="93" t="s">
        <v>12</v>
      </c>
      <c r="B61" s="119" t="s">
        <v>33</v>
      </c>
      <c r="C61" s="94"/>
      <c r="D61" s="94"/>
      <c r="E61" s="473" t="s">
        <v>234</v>
      </c>
      <c r="F61" s="474"/>
      <c r="G61" s="98">
        <f>G62</f>
        <v>11738.6</v>
      </c>
    </row>
    <row r="62" spans="1:7" ht="40.5" customHeight="1">
      <c r="A62" s="93" t="s">
        <v>12</v>
      </c>
      <c r="B62" s="119" t="s">
        <v>33</v>
      </c>
      <c r="C62" s="94" t="s">
        <v>223</v>
      </c>
      <c r="D62" s="94"/>
      <c r="E62" s="471" t="s">
        <v>222</v>
      </c>
      <c r="F62" s="472"/>
      <c r="G62" s="98">
        <f>G63+G68+G70</f>
        <v>11738.6</v>
      </c>
    </row>
    <row r="63" spans="1:7" ht="69.75" customHeight="1">
      <c r="A63" s="107"/>
      <c r="B63" s="120"/>
      <c r="C63" s="108"/>
      <c r="D63" s="125" t="s">
        <v>231</v>
      </c>
      <c r="E63" s="125"/>
      <c r="F63" s="298" t="s">
        <v>232</v>
      </c>
      <c r="G63" s="98">
        <f>G64+G67</f>
        <v>7948.500000000001</v>
      </c>
    </row>
    <row r="64" spans="1:7" ht="18.75" customHeight="1">
      <c r="A64" s="107"/>
      <c r="B64" s="120"/>
      <c r="C64" s="108"/>
      <c r="D64" s="300" t="s">
        <v>219</v>
      </c>
      <c r="E64" s="132"/>
      <c r="F64" s="91" t="s">
        <v>226</v>
      </c>
      <c r="G64" s="102">
        <f>G65+G66</f>
        <v>6962.400000000001</v>
      </c>
    </row>
    <row r="65" spans="1:7" ht="18.75" customHeight="1" hidden="1">
      <c r="A65" s="107"/>
      <c r="B65" s="120"/>
      <c r="C65" s="108"/>
      <c r="D65" s="300"/>
      <c r="E65" s="133"/>
      <c r="F65" s="150" t="s">
        <v>139</v>
      </c>
      <c r="G65" s="102">
        <f>G76+G94</f>
        <v>5384.900000000001</v>
      </c>
    </row>
    <row r="66" spans="1:7" ht="18.75" customHeight="1" hidden="1">
      <c r="A66" s="107"/>
      <c r="B66" s="120"/>
      <c r="C66" s="108"/>
      <c r="D66" s="300"/>
      <c r="E66" s="133"/>
      <c r="F66" s="150" t="s">
        <v>140</v>
      </c>
      <c r="G66" s="102">
        <f>G77+G95</f>
        <v>1577.5</v>
      </c>
    </row>
    <row r="67" spans="1:7" ht="18.75" customHeight="1" hidden="1">
      <c r="A67" s="107"/>
      <c r="B67" s="120"/>
      <c r="C67" s="108"/>
      <c r="D67" s="300" t="s">
        <v>224</v>
      </c>
      <c r="E67" s="133"/>
      <c r="F67" s="91" t="s">
        <v>227</v>
      </c>
      <c r="G67" s="102">
        <f>G78+G96</f>
        <v>986.1</v>
      </c>
    </row>
    <row r="68" spans="1:7" ht="18.75" customHeight="1" hidden="1">
      <c r="A68" s="107"/>
      <c r="B68" s="120"/>
      <c r="C68" s="108"/>
      <c r="D68" s="125" t="s">
        <v>28</v>
      </c>
      <c r="E68" s="132"/>
      <c r="F68" s="100" t="s">
        <v>233</v>
      </c>
      <c r="G68" s="98">
        <f>G69</f>
        <v>2659.6</v>
      </c>
    </row>
    <row r="69" spans="1:7" ht="18.75" customHeight="1" hidden="1">
      <c r="A69" s="107"/>
      <c r="B69" s="120"/>
      <c r="C69" s="108"/>
      <c r="D69" s="121" t="s">
        <v>225</v>
      </c>
      <c r="E69" s="101"/>
      <c r="F69" s="91" t="s">
        <v>228</v>
      </c>
      <c r="G69" s="102">
        <f>G80+G98</f>
        <v>2659.6</v>
      </c>
    </row>
    <row r="70" spans="1:7" ht="18.75" customHeight="1" hidden="1">
      <c r="A70" s="107"/>
      <c r="B70" s="120"/>
      <c r="C70" s="108"/>
      <c r="D70" s="125" t="s">
        <v>238</v>
      </c>
      <c r="E70" s="143"/>
      <c r="F70" s="151" t="s">
        <v>239</v>
      </c>
      <c r="G70" s="98">
        <f>G71</f>
        <v>1130.5</v>
      </c>
    </row>
    <row r="71" spans="1:7" ht="18.75" customHeight="1" hidden="1">
      <c r="A71" s="107"/>
      <c r="B71" s="120"/>
      <c r="C71" s="108"/>
      <c r="D71" s="300" t="s">
        <v>240</v>
      </c>
      <c r="E71" s="301"/>
      <c r="F71" s="326" t="s">
        <v>241</v>
      </c>
      <c r="G71" s="102">
        <f>G116</f>
        <v>1130.5</v>
      </c>
    </row>
    <row r="72" spans="1:7" ht="18.75" customHeight="1">
      <c r="A72" s="307" t="s">
        <v>12</v>
      </c>
      <c r="B72" s="308" t="s">
        <v>33</v>
      </c>
      <c r="C72" s="309" t="s">
        <v>235</v>
      </c>
      <c r="D72" s="309"/>
      <c r="E72" s="478" t="s">
        <v>34</v>
      </c>
      <c r="F72" s="465"/>
      <c r="G72" s="127">
        <f>G74+G79</f>
        <v>1435.1000000000001</v>
      </c>
    </row>
    <row r="73" spans="1:7" ht="24.75" customHeight="1">
      <c r="A73" s="93" t="s">
        <v>12</v>
      </c>
      <c r="B73" s="94" t="s">
        <v>33</v>
      </c>
      <c r="C73" s="99" t="s">
        <v>235</v>
      </c>
      <c r="D73" s="94"/>
      <c r="E73" s="95"/>
      <c r="F73" s="106" t="s">
        <v>26</v>
      </c>
      <c r="G73" s="98">
        <f>G74+G79</f>
        <v>1435.1000000000001</v>
      </c>
    </row>
    <row r="74" spans="1:7" ht="63">
      <c r="A74" s="93"/>
      <c r="B74" s="94"/>
      <c r="C74" s="99"/>
      <c r="D74" s="94" t="s">
        <v>231</v>
      </c>
      <c r="E74" s="95"/>
      <c r="F74" s="298" t="s">
        <v>232</v>
      </c>
      <c r="G74" s="98">
        <f>G75+G78</f>
        <v>1295.4</v>
      </c>
    </row>
    <row r="75" spans="1:7" ht="19.5" customHeight="1">
      <c r="A75" s="107"/>
      <c r="B75" s="108"/>
      <c r="C75" s="109"/>
      <c r="D75" s="121" t="s">
        <v>219</v>
      </c>
      <c r="E75" s="101">
        <v>210</v>
      </c>
      <c r="F75" s="91" t="s">
        <v>226</v>
      </c>
      <c r="G75" s="102">
        <f>G76+G77</f>
        <v>1225</v>
      </c>
    </row>
    <row r="76" spans="1:7" ht="15.75" hidden="1">
      <c r="A76" s="107"/>
      <c r="B76" s="108"/>
      <c r="C76" s="109"/>
      <c r="D76" s="121"/>
      <c r="E76" s="101">
        <v>211</v>
      </c>
      <c r="F76" s="91" t="s">
        <v>139</v>
      </c>
      <c r="G76" s="102">
        <v>1048.8</v>
      </c>
    </row>
    <row r="77" spans="1:7" ht="15.75" hidden="1">
      <c r="A77" s="107"/>
      <c r="B77" s="108"/>
      <c r="C77" s="109"/>
      <c r="D77" s="121"/>
      <c r="E77" s="101">
        <v>213</v>
      </c>
      <c r="F77" s="91" t="s">
        <v>140</v>
      </c>
      <c r="G77" s="92">
        <v>176.2</v>
      </c>
    </row>
    <row r="78" spans="1:7" ht="15.75" hidden="1">
      <c r="A78" s="107"/>
      <c r="B78" s="108"/>
      <c r="C78" s="109"/>
      <c r="D78" s="121" t="s">
        <v>224</v>
      </c>
      <c r="E78" s="101">
        <v>212</v>
      </c>
      <c r="F78" s="91" t="s">
        <v>227</v>
      </c>
      <c r="G78" s="102">
        <v>70.4</v>
      </c>
    </row>
    <row r="79" spans="1:7" ht="15.75" hidden="1">
      <c r="A79" s="107"/>
      <c r="B79" s="108"/>
      <c r="C79" s="109"/>
      <c r="D79" s="94" t="s">
        <v>28</v>
      </c>
      <c r="E79" s="99"/>
      <c r="F79" s="100" t="s">
        <v>233</v>
      </c>
      <c r="G79" s="98">
        <f>G80</f>
        <v>139.7</v>
      </c>
    </row>
    <row r="80" spans="1:7" ht="15.75" hidden="1">
      <c r="A80" s="107"/>
      <c r="B80" s="108"/>
      <c r="C80" s="109"/>
      <c r="D80" s="121" t="s">
        <v>225</v>
      </c>
      <c r="E80" s="101">
        <v>220</v>
      </c>
      <c r="F80" s="91" t="s">
        <v>228</v>
      </c>
      <c r="G80" s="92">
        <v>139.7</v>
      </c>
    </row>
    <row r="81" spans="1:7" ht="18.75" customHeight="1" hidden="1">
      <c r="A81" s="129"/>
      <c r="B81" s="130"/>
      <c r="C81" s="131"/>
      <c r="D81" s="131"/>
      <c r="E81" s="101">
        <v>222</v>
      </c>
      <c r="F81" s="91" t="s">
        <v>141</v>
      </c>
      <c r="G81" s="135"/>
    </row>
    <row r="82" spans="1:7" ht="18.75" customHeight="1" hidden="1">
      <c r="A82" s="137"/>
      <c r="B82" s="138"/>
      <c r="C82" s="139"/>
      <c r="D82" s="139"/>
      <c r="E82" s="101">
        <v>223</v>
      </c>
      <c r="F82" s="91" t="s">
        <v>152</v>
      </c>
      <c r="G82" s="140"/>
    </row>
    <row r="83" spans="1:7" ht="18.75" customHeight="1" hidden="1">
      <c r="A83" s="137"/>
      <c r="B83" s="138"/>
      <c r="C83" s="139"/>
      <c r="D83" s="139"/>
      <c r="E83" s="101">
        <v>224</v>
      </c>
      <c r="F83" s="91" t="s">
        <v>143</v>
      </c>
      <c r="G83" s="140"/>
    </row>
    <row r="84" spans="1:7" ht="18.75" customHeight="1" hidden="1">
      <c r="A84" s="137"/>
      <c r="B84" s="138"/>
      <c r="C84" s="139"/>
      <c r="D84" s="139"/>
      <c r="E84" s="101">
        <v>225</v>
      </c>
      <c r="F84" s="91" t="s">
        <v>144</v>
      </c>
      <c r="G84" s="140"/>
    </row>
    <row r="85" spans="1:7" ht="18.75" customHeight="1" hidden="1">
      <c r="A85" s="137"/>
      <c r="B85" s="138"/>
      <c r="C85" s="139"/>
      <c r="D85" s="139"/>
      <c r="E85" s="115">
        <v>260</v>
      </c>
      <c r="F85" s="116" t="s">
        <v>146</v>
      </c>
      <c r="G85" s="140"/>
    </row>
    <row r="86" spans="1:7" ht="34.5" customHeight="1" hidden="1">
      <c r="A86" s="137"/>
      <c r="B86" s="138"/>
      <c r="C86" s="139"/>
      <c r="D86" s="139"/>
      <c r="E86" s="113">
        <v>263</v>
      </c>
      <c r="F86" s="114" t="s">
        <v>153</v>
      </c>
      <c r="G86" s="140"/>
    </row>
    <row r="87" spans="1:7" ht="18.75" customHeight="1" hidden="1">
      <c r="A87" s="137"/>
      <c r="B87" s="138"/>
      <c r="C87" s="139"/>
      <c r="D87" s="139"/>
      <c r="E87" s="115">
        <v>300</v>
      </c>
      <c r="F87" s="116" t="s">
        <v>149</v>
      </c>
      <c r="G87" s="140"/>
    </row>
    <row r="88" spans="1:7" ht="18.75" customHeight="1" hidden="1">
      <c r="A88" s="137"/>
      <c r="B88" s="138"/>
      <c r="C88" s="139"/>
      <c r="D88" s="139"/>
      <c r="E88" s="117">
        <v>310</v>
      </c>
      <c r="F88" s="118" t="s">
        <v>150</v>
      </c>
      <c r="G88" s="140"/>
    </row>
    <row r="89" spans="1:7" ht="18.75" customHeight="1" hidden="1">
      <c r="A89" s="137"/>
      <c r="B89" s="138"/>
      <c r="C89" s="139"/>
      <c r="D89" s="139"/>
      <c r="E89" s="117">
        <v>340</v>
      </c>
      <c r="F89" s="118" t="s">
        <v>151</v>
      </c>
      <c r="G89" s="140"/>
    </row>
    <row r="90" spans="1:7" ht="60.75" customHeight="1">
      <c r="A90" s="315" t="s">
        <v>12</v>
      </c>
      <c r="B90" s="316" t="s">
        <v>33</v>
      </c>
      <c r="C90" s="317" t="s">
        <v>236</v>
      </c>
      <c r="D90" s="318"/>
      <c r="E90" s="464" t="s">
        <v>154</v>
      </c>
      <c r="F90" s="465"/>
      <c r="G90" s="382">
        <f>G91</f>
        <v>10303.5</v>
      </c>
    </row>
    <row r="91" spans="1:7" ht="18.75" customHeight="1">
      <c r="A91" s="123" t="s">
        <v>12</v>
      </c>
      <c r="B91" s="124" t="s">
        <v>33</v>
      </c>
      <c r="C91" s="99" t="s">
        <v>236</v>
      </c>
      <c r="D91" s="125"/>
      <c r="E91" s="126"/>
      <c r="F91" s="126" t="s">
        <v>26</v>
      </c>
      <c r="G91" s="127">
        <f>G92+G97+G115</f>
        <v>10303.5</v>
      </c>
    </row>
    <row r="92" spans="1:7" ht="63">
      <c r="A92" s="129"/>
      <c r="B92" s="130"/>
      <c r="C92" s="131"/>
      <c r="D92" s="125" t="s">
        <v>231</v>
      </c>
      <c r="E92" s="125"/>
      <c r="F92" s="298" t="s">
        <v>232</v>
      </c>
      <c r="G92" s="127">
        <f>G93+G96</f>
        <v>6653.1</v>
      </c>
    </row>
    <row r="93" spans="1:7" ht="17.25" customHeight="1">
      <c r="A93" s="129"/>
      <c r="B93" s="130"/>
      <c r="C93" s="131"/>
      <c r="D93" s="300" t="s">
        <v>219</v>
      </c>
      <c r="E93" s="305">
        <v>210</v>
      </c>
      <c r="F93" s="91" t="s">
        <v>226</v>
      </c>
      <c r="G93" s="135">
        <f>G94+G95</f>
        <v>5737.400000000001</v>
      </c>
    </row>
    <row r="94" spans="1:7" ht="17.25" customHeight="1" hidden="1">
      <c r="A94" s="129"/>
      <c r="B94" s="130"/>
      <c r="C94" s="131"/>
      <c r="D94" s="300"/>
      <c r="E94" s="133">
        <v>211</v>
      </c>
      <c r="F94" s="150" t="s">
        <v>139</v>
      </c>
      <c r="G94" s="135">
        <v>4336.1</v>
      </c>
    </row>
    <row r="95" spans="1:7" ht="17.25" customHeight="1" hidden="1">
      <c r="A95" s="129"/>
      <c r="B95" s="130"/>
      <c r="C95" s="131"/>
      <c r="D95" s="300"/>
      <c r="E95" s="133">
        <v>213</v>
      </c>
      <c r="F95" s="150" t="s">
        <v>140</v>
      </c>
      <c r="G95" s="135">
        <v>1401.3</v>
      </c>
    </row>
    <row r="96" spans="1:7" ht="17.25" customHeight="1" hidden="1">
      <c r="A96" s="129"/>
      <c r="B96" s="130"/>
      <c r="C96" s="131"/>
      <c r="D96" s="300" t="s">
        <v>224</v>
      </c>
      <c r="E96" s="133">
        <v>212</v>
      </c>
      <c r="F96" s="91" t="s">
        <v>227</v>
      </c>
      <c r="G96" s="135">
        <f>563.2+352.5</f>
        <v>915.7</v>
      </c>
    </row>
    <row r="97" spans="1:7" ht="17.25" customHeight="1" hidden="1">
      <c r="A97" s="129"/>
      <c r="B97" s="130"/>
      <c r="C97" s="131"/>
      <c r="D97" s="125" t="s">
        <v>28</v>
      </c>
      <c r="E97" s="132">
        <v>220</v>
      </c>
      <c r="F97" s="100" t="s">
        <v>233</v>
      </c>
      <c r="G97" s="127">
        <f>G98</f>
        <v>2519.9</v>
      </c>
    </row>
    <row r="98" spans="1:7" ht="17.25" customHeight="1" hidden="1">
      <c r="A98" s="129"/>
      <c r="B98" s="130"/>
      <c r="C98" s="131"/>
      <c r="D98" s="121" t="s">
        <v>225</v>
      </c>
      <c r="E98" s="101">
        <v>220</v>
      </c>
      <c r="F98" s="91" t="s">
        <v>228</v>
      </c>
      <c r="G98" s="127">
        <f>G99+G100+G101+G102+G103+G113+G114</f>
        <v>2519.9</v>
      </c>
    </row>
    <row r="99" spans="1:7" ht="17.25" customHeight="1" hidden="1">
      <c r="A99" s="129"/>
      <c r="B99" s="130"/>
      <c r="C99" s="131"/>
      <c r="D99" s="125"/>
      <c r="E99" s="133">
        <v>221</v>
      </c>
      <c r="F99" s="150" t="s">
        <v>103</v>
      </c>
      <c r="G99" s="135">
        <v>50</v>
      </c>
    </row>
    <row r="100" spans="1:7" ht="17.25" customHeight="1" hidden="1">
      <c r="A100" s="129"/>
      <c r="B100" s="130"/>
      <c r="C100" s="131"/>
      <c r="D100" s="125"/>
      <c r="E100" s="133">
        <v>222</v>
      </c>
      <c r="F100" s="150" t="s">
        <v>141</v>
      </c>
      <c r="G100" s="135">
        <v>160</v>
      </c>
    </row>
    <row r="101" spans="1:7" ht="17.25" customHeight="1" hidden="1">
      <c r="A101" s="129"/>
      <c r="B101" s="130"/>
      <c r="C101" s="131"/>
      <c r="D101" s="125"/>
      <c r="E101" s="133">
        <v>223</v>
      </c>
      <c r="F101" s="150" t="s">
        <v>142</v>
      </c>
      <c r="G101" s="135">
        <v>90</v>
      </c>
    </row>
    <row r="102" spans="1:7" ht="17.25" customHeight="1" hidden="1">
      <c r="A102" s="129"/>
      <c r="B102" s="130"/>
      <c r="C102" s="131"/>
      <c r="D102" s="125"/>
      <c r="E102" s="133">
        <v>225</v>
      </c>
      <c r="F102" s="150" t="s">
        <v>144</v>
      </c>
      <c r="G102" s="135">
        <v>130</v>
      </c>
    </row>
    <row r="103" spans="1:7" ht="17.25" customHeight="1" hidden="1">
      <c r="A103" s="129"/>
      <c r="B103" s="130"/>
      <c r="C103" s="131"/>
      <c r="D103" s="125"/>
      <c r="E103" s="133">
        <v>226</v>
      </c>
      <c r="F103" s="150" t="s">
        <v>145</v>
      </c>
      <c r="G103" s="136">
        <f>G104+G105+G106+G107+G108+G109</f>
        <v>1679.9</v>
      </c>
    </row>
    <row r="104" spans="1:7" ht="17.25" customHeight="1" hidden="1">
      <c r="A104" s="129"/>
      <c r="B104" s="130"/>
      <c r="C104" s="131"/>
      <c r="D104" s="125"/>
      <c r="E104" s="133"/>
      <c r="F104" s="150" t="s">
        <v>207</v>
      </c>
      <c r="G104" s="135">
        <v>1039</v>
      </c>
    </row>
    <row r="105" spans="1:7" ht="17.25" customHeight="1" hidden="1">
      <c r="A105" s="129"/>
      <c r="B105" s="130"/>
      <c r="C105" s="131"/>
      <c r="D105" s="125"/>
      <c r="E105" s="133"/>
      <c r="F105" s="150" t="s">
        <v>210</v>
      </c>
      <c r="G105" s="135">
        <v>410</v>
      </c>
    </row>
    <row r="106" spans="1:7" ht="17.25" customHeight="1" hidden="1">
      <c r="A106" s="129"/>
      <c r="B106" s="130"/>
      <c r="C106" s="131"/>
      <c r="D106" s="125"/>
      <c r="E106" s="133"/>
      <c r="F106" s="150" t="s">
        <v>208</v>
      </c>
      <c r="G106" s="135"/>
    </row>
    <row r="107" spans="1:7" ht="17.25" customHeight="1" hidden="1">
      <c r="A107" s="129"/>
      <c r="B107" s="130"/>
      <c r="C107" s="131"/>
      <c r="D107" s="125"/>
      <c r="E107" s="133"/>
      <c r="F107" s="150" t="s">
        <v>209</v>
      </c>
      <c r="G107" s="135">
        <f>14.7*0.2*10</f>
        <v>29.4</v>
      </c>
    </row>
    <row r="108" spans="1:7" ht="17.25" customHeight="1" hidden="1">
      <c r="A108" s="129"/>
      <c r="B108" s="130"/>
      <c r="C108" s="131"/>
      <c r="D108" s="125"/>
      <c r="E108" s="133"/>
      <c r="F108" s="150" t="s">
        <v>211</v>
      </c>
      <c r="G108" s="135">
        <v>32</v>
      </c>
    </row>
    <row r="109" spans="1:7" ht="17.25" customHeight="1" hidden="1">
      <c r="A109" s="129"/>
      <c r="B109" s="130"/>
      <c r="C109" s="131"/>
      <c r="D109" s="125"/>
      <c r="E109" s="133"/>
      <c r="F109" s="150" t="s">
        <v>237</v>
      </c>
      <c r="G109" s="135">
        <v>169.5</v>
      </c>
    </row>
    <row r="110" spans="1:7" ht="17.25" customHeight="1" hidden="1">
      <c r="A110" s="129"/>
      <c r="B110" s="130"/>
      <c r="C110" s="131"/>
      <c r="D110" s="125"/>
      <c r="E110" s="133">
        <v>260</v>
      </c>
      <c r="F110" s="150" t="s">
        <v>146</v>
      </c>
      <c r="G110" s="145">
        <f>G111</f>
        <v>0</v>
      </c>
    </row>
    <row r="111" spans="1:7" ht="31.5" customHeight="1" hidden="1">
      <c r="A111" s="129"/>
      <c r="B111" s="130"/>
      <c r="C111" s="131"/>
      <c r="D111" s="125"/>
      <c r="E111" s="133">
        <v>263</v>
      </c>
      <c r="F111" s="91" t="s">
        <v>148</v>
      </c>
      <c r="G111" s="145"/>
    </row>
    <row r="112" spans="1:7" ht="17.25" customHeight="1" hidden="1">
      <c r="A112" s="129"/>
      <c r="B112" s="130"/>
      <c r="C112" s="131"/>
      <c r="D112" s="125"/>
      <c r="E112" s="133">
        <v>300</v>
      </c>
      <c r="F112" s="150" t="s">
        <v>149</v>
      </c>
      <c r="G112" s="145">
        <f>SUM(G113:G114)</f>
        <v>410</v>
      </c>
    </row>
    <row r="113" spans="1:7" ht="17.25" customHeight="1" hidden="1">
      <c r="A113" s="129"/>
      <c r="B113" s="130"/>
      <c r="C113" s="131"/>
      <c r="D113" s="125"/>
      <c r="E113" s="133">
        <v>310</v>
      </c>
      <c r="F113" s="150" t="s">
        <v>150</v>
      </c>
      <c r="G113" s="135">
        <v>160</v>
      </c>
    </row>
    <row r="114" spans="1:7" ht="17.25" customHeight="1" hidden="1">
      <c r="A114" s="129"/>
      <c r="B114" s="130"/>
      <c r="C114" s="131"/>
      <c r="D114" s="125"/>
      <c r="E114" s="133">
        <v>340</v>
      </c>
      <c r="F114" s="150" t="s">
        <v>151</v>
      </c>
      <c r="G114" s="135">
        <v>250</v>
      </c>
    </row>
    <row r="115" spans="1:7" ht="17.25" customHeight="1" hidden="1">
      <c r="A115" s="129"/>
      <c r="B115" s="130"/>
      <c r="C115" s="131"/>
      <c r="D115" s="125" t="s">
        <v>238</v>
      </c>
      <c r="E115" s="143"/>
      <c r="F115" s="151" t="s">
        <v>239</v>
      </c>
      <c r="G115" s="136">
        <f>G116</f>
        <v>1130.5</v>
      </c>
    </row>
    <row r="116" spans="1:7" ht="17.25" customHeight="1" hidden="1">
      <c r="A116" s="129"/>
      <c r="B116" s="130"/>
      <c r="C116" s="131"/>
      <c r="D116" s="300" t="s">
        <v>240</v>
      </c>
      <c r="E116" s="301"/>
      <c r="F116" s="326" t="s">
        <v>241</v>
      </c>
      <c r="G116" s="135">
        <f>514.9+334+281.6</f>
        <v>1130.5</v>
      </c>
    </row>
    <row r="117" spans="1:7" ht="17.25" customHeight="1">
      <c r="A117" s="123" t="s">
        <v>12</v>
      </c>
      <c r="B117" s="124" t="s">
        <v>33</v>
      </c>
      <c r="C117" s="125" t="s">
        <v>242</v>
      </c>
      <c r="D117" s="125"/>
      <c r="E117" s="143"/>
      <c r="F117" s="151" t="s">
        <v>155</v>
      </c>
      <c r="G117" s="136">
        <f>G118</f>
        <v>27778.9</v>
      </c>
    </row>
    <row r="118" spans="1:7" ht="17.25" customHeight="1">
      <c r="A118" s="123" t="s">
        <v>12</v>
      </c>
      <c r="B118" s="124" t="s">
        <v>33</v>
      </c>
      <c r="C118" s="125" t="s">
        <v>242</v>
      </c>
      <c r="D118" s="125"/>
      <c r="E118" s="143"/>
      <c r="F118" s="126" t="s">
        <v>26</v>
      </c>
      <c r="G118" s="136">
        <f>G119+G124</f>
        <v>27778.9</v>
      </c>
    </row>
    <row r="119" spans="1:7" ht="69.75" customHeight="1">
      <c r="A119" s="123"/>
      <c r="B119" s="124"/>
      <c r="C119" s="125"/>
      <c r="D119" s="125" t="s">
        <v>231</v>
      </c>
      <c r="E119" s="125"/>
      <c r="F119" s="298" t="s">
        <v>232</v>
      </c>
      <c r="G119" s="136">
        <f>G120+G123</f>
        <v>21262.100000000002</v>
      </c>
    </row>
    <row r="120" spans="1:7" ht="17.25" customHeight="1">
      <c r="A120" s="123"/>
      <c r="B120" s="124"/>
      <c r="C120" s="125"/>
      <c r="D120" s="300" t="s">
        <v>219</v>
      </c>
      <c r="E120" s="305">
        <v>210</v>
      </c>
      <c r="F120" s="91" t="s">
        <v>226</v>
      </c>
      <c r="G120" s="135">
        <f>G129+G146+G163</f>
        <v>18198.2</v>
      </c>
    </row>
    <row r="121" spans="1:7" ht="17.25" customHeight="1" hidden="1">
      <c r="A121" s="123"/>
      <c r="B121" s="124"/>
      <c r="C121" s="125"/>
      <c r="D121" s="300"/>
      <c r="E121" s="133">
        <v>211</v>
      </c>
      <c r="F121" s="150" t="s">
        <v>139</v>
      </c>
      <c r="G121" s="135">
        <f>G130+G147+G164</f>
        <v>13123.7</v>
      </c>
    </row>
    <row r="122" spans="1:7" ht="17.25" customHeight="1" hidden="1">
      <c r="A122" s="123"/>
      <c r="B122" s="124"/>
      <c r="C122" s="125"/>
      <c r="D122" s="300"/>
      <c r="E122" s="133">
        <v>213</v>
      </c>
      <c r="F122" s="150" t="s">
        <v>140</v>
      </c>
      <c r="G122" s="135">
        <f>G130+G147+G164</f>
        <v>13123.7</v>
      </c>
    </row>
    <row r="123" spans="1:7" ht="17.25" customHeight="1" hidden="1">
      <c r="A123" s="123"/>
      <c r="B123" s="124"/>
      <c r="C123" s="125"/>
      <c r="D123" s="300" t="s">
        <v>224</v>
      </c>
      <c r="E123" s="133">
        <v>212</v>
      </c>
      <c r="F123" s="91" t="s">
        <v>227</v>
      </c>
      <c r="G123" s="135">
        <f>G132+G149+G166</f>
        <v>3063.9</v>
      </c>
    </row>
    <row r="124" spans="1:7" ht="17.25" customHeight="1" hidden="1">
      <c r="A124" s="123"/>
      <c r="B124" s="124"/>
      <c r="C124" s="125"/>
      <c r="D124" s="125" t="s">
        <v>28</v>
      </c>
      <c r="E124" s="132">
        <v>220</v>
      </c>
      <c r="F124" s="100" t="s">
        <v>233</v>
      </c>
      <c r="G124" s="136">
        <f>G125</f>
        <v>6516.8</v>
      </c>
    </row>
    <row r="125" spans="1:7" ht="17.25" customHeight="1" hidden="1">
      <c r="A125" s="123"/>
      <c r="B125" s="124"/>
      <c r="C125" s="125"/>
      <c r="D125" s="121" t="s">
        <v>225</v>
      </c>
      <c r="E125" s="101">
        <v>220</v>
      </c>
      <c r="F125" s="91" t="s">
        <v>228</v>
      </c>
      <c r="G125" s="135">
        <f>G134+G151+G168</f>
        <v>6516.8</v>
      </c>
    </row>
    <row r="126" spans="1:7" ht="78.75" customHeight="1">
      <c r="A126" s="307" t="s">
        <v>12</v>
      </c>
      <c r="B126" s="308" t="s">
        <v>33</v>
      </c>
      <c r="C126" s="309" t="s">
        <v>243</v>
      </c>
      <c r="D126" s="309"/>
      <c r="E126" s="466" t="s">
        <v>244</v>
      </c>
      <c r="F126" s="467"/>
      <c r="G126" s="382">
        <f>G127</f>
        <v>3869.7999999999997</v>
      </c>
    </row>
    <row r="127" spans="1:7" ht="22.5" customHeight="1">
      <c r="A127" s="123" t="s">
        <v>12</v>
      </c>
      <c r="B127" s="124" t="s">
        <v>33</v>
      </c>
      <c r="C127" s="125" t="s">
        <v>245</v>
      </c>
      <c r="D127" s="125"/>
      <c r="E127" s="460" t="s">
        <v>246</v>
      </c>
      <c r="F127" s="461"/>
      <c r="G127" s="127">
        <f>G128+G133</f>
        <v>3869.7999999999997</v>
      </c>
    </row>
    <row r="128" spans="1:7" ht="66.75" customHeight="1">
      <c r="A128" s="123"/>
      <c r="B128" s="124"/>
      <c r="C128" s="125"/>
      <c r="D128" s="125" t="s">
        <v>231</v>
      </c>
      <c r="E128" s="125"/>
      <c r="F128" s="298" t="s">
        <v>232</v>
      </c>
      <c r="G128" s="136">
        <f>G129+G132</f>
        <v>2975.2</v>
      </c>
    </row>
    <row r="129" spans="1:7" ht="18" customHeight="1">
      <c r="A129" s="123"/>
      <c r="B129" s="124"/>
      <c r="C129" s="125"/>
      <c r="D129" s="300" t="s">
        <v>219</v>
      </c>
      <c r="E129" s="305">
        <v>210</v>
      </c>
      <c r="F129" s="91" t="s">
        <v>226</v>
      </c>
      <c r="G129" s="135">
        <f>G130+G131</f>
        <v>2552.6</v>
      </c>
    </row>
    <row r="130" spans="1:7" ht="18" customHeight="1" hidden="1">
      <c r="A130" s="123"/>
      <c r="B130" s="124"/>
      <c r="C130" s="125"/>
      <c r="D130" s="300"/>
      <c r="E130" s="133">
        <v>211</v>
      </c>
      <c r="F130" s="150" t="s">
        <v>139</v>
      </c>
      <c r="G130" s="145">
        <v>1852.6</v>
      </c>
    </row>
    <row r="131" spans="1:7" ht="18" customHeight="1" hidden="1">
      <c r="A131" s="123"/>
      <c r="B131" s="124"/>
      <c r="C131" s="125"/>
      <c r="D131" s="300"/>
      <c r="E131" s="133">
        <v>213</v>
      </c>
      <c r="F131" s="150" t="s">
        <v>140</v>
      </c>
      <c r="G131" s="145">
        <v>700</v>
      </c>
    </row>
    <row r="132" spans="1:7" ht="18" customHeight="1" hidden="1">
      <c r="A132" s="123"/>
      <c r="B132" s="124"/>
      <c r="C132" s="125"/>
      <c r="D132" s="300" t="s">
        <v>224</v>
      </c>
      <c r="E132" s="133">
        <v>212</v>
      </c>
      <c r="F132" s="91" t="s">
        <v>227</v>
      </c>
      <c r="G132" s="145">
        <f>281.6+141</f>
        <v>422.6</v>
      </c>
    </row>
    <row r="133" spans="1:7" ht="18" customHeight="1" hidden="1">
      <c r="A133" s="123"/>
      <c r="B133" s="124"/>
      <c r="C133" s="125"/>
      <c r="D133" s="125" t="s">
        <v>28</v>
      </c>
      <c r="E133" s="132">
        <v>220</v>
      </c>
      <c r="F133" s="100" t="s">
        <v>233</v>
      </c>
      <c r="G133" s="127">
        <f>G134</f>
        <v>894.6</v>
      </c>
    </row>
    <row r="134" spans="1:7" ht="18" customHeight="1" hidden="1">
      <c r="A134" s="123"/>
      <c r="B134" s="124"/>
      <c r="C134" s="125"/>
      <c r="D134" s="121" t="s">
        <v>225</v>
      </c>
      <c r="E134" s="101"/>
      <c r="F134" s="91" t="s">
        <v>228</v>
      </c>
      <c r="G134" s="135">
        <f>SUM(G135:G141)</f>
        <v>894.6</v>
      </c>
    </row>
    <row r="135" spans="1:7" ht="18" customHeight="1" hidden="1">
      <c r="A135" s="123"/>
      <c r="B135" s="124"/>
      <c r="C135" s="125"/>
      <c r="D135" s="125"/>
      <c r="E135" s="133">
        <v>221</v>
      </c>
      <c r="F135" s="150" t="s">
        <v>103</v>
      </c>
      <c r="G135" s="145">
        <v>30</v>
      </c>
    </row>
    <row r="136" spans="1:7" ht="18" customHeight="1" hidden="1">
      <c r="A136" s="303"/>
      <c r="B136" s="304"/>
      <c r="C136" s="148"/>
      <c r="D136" s="148"/>
      <c r="E136" s="141">
        <v>222</v>
      </c>
      <c r="F136" s="361" t="s">
        <v>141</v>
      </c>
      <c r="G136" s="146">
        <v>150</v>
      </c>
    </row>
    <row r="137" spans="1:7" ht="18" customHeight="1" hidden="1">
      <c r="A137" s="123"/>
      <c r="B137" s="124"/>
      <c r="C137" s="125"/>
      <c r="D137" s="125"/>
      <c r="E137" s="133">
        <v>223</v>
      </c>
      <c r="F137" s="150" t="s">
        <v>142</v>
      </c>
      <c r="G137" s="145"/>
    </row>
    <row r="138" spans="1:7" ht="18" customHeight="1" hidden="1">
      <c r="A138" s="123"/>
      <c r="B138" s="124"/>
      <c r="C138" s="125"/>
      <c r="D138" s="125"/>
      <c r="E138" s="133">
        <v>225</v>
      </c>
      <c r="F138" s="150" t="s">
        <v>144</v>
      </c>
      <c r="G138" s="145">
        <v>20</v>
      </c>
    </row>
    <row r="139" spans="1:7" ht="18" customHeight="1" hidden="1">
      <c r="A139" s="123"/>
      <c r="B139" s="124"/>
      <c r="C139" s="125"/>
      <c r="D139" s="125"/>
      <c r="E139" s="133">
        <v>226</v>
      </c>
      <c r="F139" s="150" t="s">
        <v>145</v>
      </c>
      <c r="G139" s="135">
        <v>694.6</v>
      </c>
    </row>
    <row r="140" spans="1:7" ht="18" customHeight="1" hidden="1">
      <c r="A140" s="123"/>
      <c r="B140" s="124"/>
      <c r="C140" s="125"/>
      <c r="D140" s="125"/>
      <c r="E140" s="133">
        <v>310</v>
      </c>
      <c r="F140" s="150" t="s">
        <v>150</v>
      </c>
      <c r="G140" s="145"/>
    </row>
    <row r="141" spans="1:7" ht="24" customHeight="1" hidden="1">
      <c r="A141" s="123"/>
      <c r="B141" s="124"/>
      <c r="C141" s="125"/>
      <c r="D141" s="125"/>
      <c r="E141" s="133">
        <v>340</v>
      </c>
      <c r="F141" s="150" t="s">
        <v>151</v>
      </c>
      <c r="G141" s="145"/>
    </row>
    <row r="142" spans="1:7" ht="39.75" customHeight="1">
      <c r="A142" s="123" t="s">
        <v>12</v>
      </c>
      <c r="B142" s="124" t="s">
        <v>33</v>
      </c>
      <c r="C142" s="125" t="s">
        <v>248</v>
      </c>
      <c r="D142" s="125"/>
      <c r="E142" s="460" t="s">
        <v>247</v>
      </c>
      <c r="F142" s="461"/>
      <c r="G142" s="145">
        <v>0</v>
      </c>
    </row>
    <row r="143" spans="1:7" ht="86.25" customHeight="1">
      <c r="A143" s="307" t="s">
        <v>12</v>
      </c>
      <c r="B143" s="308" t="s">
        <v>33</v>
      </c>
      <c r="C143" s="309" t="s">
        <v>249</v>
      </c>
      <c r="D143" s="309"/>
      <c r="E143" s="479" t="s">
        <v>250</v>
      </c>
      <c r="F143" s="480"/>
      <c r="G143" s="382">
        <f>G144</f>
        <v>7485</v>
      </c>
    </row>
    <row r="144" spans="1:7" ht="17.25" customHeight="1">
      <c r="A144" s="123" t="s">
        <v>12</v>
      </c>
      <c r="B144" s="124" t="s">
        <v>33</v>
      </c>
      <c r="C144" s="310" t="s">
        <v>251</v>
      </c>
      <c r="D144" s="125"/>
      <c r="E144" s="460" t="s">
        <v>246</v>
      </c>
      <c r="F144" s="461"/>
      <c r="G144" s="127">
        <f>G145+G150</f>
        <v>7485</v>
      </c>
    </row>
    <row r="145" spans="1:7" ht="63">
      <c r="A145" s="123"/>
      <c r="B145" s="124"/>
      <c r="C145" s="125"/>
      <c r="D145" s="125" t="s">
        <v>231</v>
      </c>
      <c r="E145" s="125"/>
      <c r="F145" s="298" t="s">
        <v>232</v>
      </c>
      <c r="G145" s="127">
        <f>G146+G149</f>
        <v>5465.3</v>
      </c>
    </row>
    <row r="146" spans="1:7" ht="15.75">
      <c r="A146" s="123"/>
      <c r="B146" s="124"/>
      <c r="C146" s="125"/>
      <c r="D146" s="300" t="s">
        <v>219</v>
      </c>
      <c r="E146" s="305">
        <v>210</v>
      </c>
      <c r="F146" s="91" t="s">
        <v>226</v>
      </c>
      <c r="G146" s="135">
        <f>G147+G148</f>
        <v>4620.1</v>
      </c>
    </row>
    <row r="147" spans="1:7" ht="15.75" hidden="1">
      <c r="A147" s="123"/>
      <c r="B147" s="124"/>
      <c r="C147" s="125"/>
      <c r="D147" s="300"/>
      <c r="E147" s="133">
        <v>211</v>
      </c>
      <c r="F147" s="150" t="s">
        <v>139</v>
      </c>
      <c r="G147" s="145">
        <v>3221.1</v>
      </c>
    </row>
    <row r="148" spans="1:7" ht="15.75" hidden="1">
      <c r="A148" s="123"/>
      <c r="B148" s="124"/>
      <c r="C148" s="125"/>
      <c r="D148" s="300"/>
      <c r="E148" s="133">
        <v>213</v>
      </c>
      <c r="F148" s="150" t="s">
        <v>140</v>
      </c>
      <c r="G148" s="145">
        <v>1399</v>
      </c>
    </row>
    <row r="149" spans="1:7" ht="15.75" hidden="1">
      <c r="A149" s="123"/>
      <c r="B149" s="124"/>
      <c r="C149" s="125"/>
      <c r="D149" s="300" t="s">
        <v>224</v>
      </c>
      <c r="E149" s="133">
        <v>212</v>
      </c>
      <c r="F149" s="91" t="s">
        <v>227</v>
      </c>
      <c r="G149" s="145">
        <f>563.2+282</f>
        <v>845.2</v>
      </c>
    </row>
    <row r="150" spans="1:7" ht="15.75" hidden="1">
      <c r="A150" s="123"/>
      <c r="B150" s="124"/>
      <c r="C150" s="125"/>
      <c r="D150" s="125" t="s">
        <v>28</v>
      </c>
      <c r="E150" s="132">
        <v>220</v>
      </c>
      <c r="F150" s="100" t="s">
        <v>233</v>
      </c>
      <c r="G150" s="127">
        <f>G151</f>
        <v>2019.7</v>
      </c>
    </row>
    <row r="151" spans="1:7" ht="15.75" hidden="1">
      <c r="A151" s="123"/>
      <c r="B151" s="124"/>
      <c r="C151" s="125"/>
      <c r="D151" s="121" t="s">
        <v>225</v>
      </c>
      <c r="E151" s="101"/>
      <c r="F151" s="91" t="s">
        <v>228</v>
      </c>
      <c r="G151" s="145">
        <f>SUM(G152:G158)</f>
        <v>2019.7</v>
      </c>
    </row>
    <row r="152" spans="1:7" ht="15.75" hidden="1">
      <c r="A152" s="123"/>
      <c r="B152" s="124"/>
      <c r="C152" s="125"/>
      <c r="D152" s="125"/>
      <c r="E152" s="305">
        <v>221</v>
      </c>
      <c r="F152" s="326" t="s">
        <v>103</v>
      </c>
      <c r="G152" s="311">
        <v>0</v>
      </c>
    </row>
    <row r="153" spans="1:7" ht="15.75" hidden="1">
      <c r="A153" s="123"/>
      <c r="B153" s="124"/>
      <c r="C153" s="125"/>
      <c r="D153" s="148"/>
      <c r="E153" s="312">
        <v>222</v>
      </c>
      <c r="F153" s="362" t="s">
        <v>141</v>
      </c>
      <c r="G153" s="135">
        <v>190</v>
      </c>
    </row>
    <row r="154" spans="1:7" ht="15.75" hidden="1">
      <c r="A154" s="123"/>
      <c r="B154" s="124"/>
      <c r="C154" s="125"/>
      <c r="D154" s="125"/>
      <c r="E154" s="305">
        <v>223</v>
      </c>
      <c r="F154" s="326" t="s">
        <v>142</v>
      </c>
      <c r="G154" s="135">
        <v>0</v>
      </c>
    </row>
    <row r="155" spans="1:7" ht="15.75" hidden="1">
      <c r="A155" s="123"/>
      <c r="B155" s="124"/>
      <c r="C155" s="125"/>
      <c r="D155" s="125"/>
      <c r="E155" s="305">
        <v>225</v>
      </c>
      <c r="F155" s="326" t="s">
        <v>144</v>
      </c>
      <c r="G155" s="135">
        <v>1829.7</v>
      </c>
    </row>
    <row r="156" spans="1:7" ht="15.75" hidden="1">
      <c r="A156" s="123"/>
      <c r="B156" s="124"/>
      <c r="C156" s="125"/>
      <c r="D156" s="125"/>
      <c r="E156" s="305">
        <v>226</v>
      </c>
      <c r="F156" s="326" t="s">
        <v>145</v>
      </c>
      <c r="G156" s="140">
        <v>0</v>
      </c>
    </row>
    <row r="157" spans="1:7" ht="21" customHeight="1" hidden="1">
      <c r="A157" s="123"/>
      <c r="B157" s="124"/>
      <c r="C157" s="125"/>
      <c r="D157" s="125"/>
      <c r="E157" s="305">
        <v>310</v>
      </c>
      <c r="F157" s="326" t="s">
        <v>150</v>
      </c>
      <c r="G157" s="140"/>
    </row>
    <row r="158" spans="1:7" ht="18" customHeight="1" hidden="1">
      <c r="A158" s="123"/>
      <c r="B158" s="124"/>
      <c r="C158" s="125"/>
      <c r="D158" s="125"/>
      <c r="E158" s="305">
        <v>340</v>
      </c>
      <c r="F158" s="326" t="s">
        <v>151</v>
      </c>
      <c r="G158" s="135"/>
    </row>
    <row r="159" spans="1:7" ht="35.25" customHeight="1">
      <c r="A159" s="123" t="s">
        <v>12</v>
      </c>
      <c r="B159" s="124" t="s">
        <v>33</v>
      </c>
      <c r="C159" s="310" t="s">
        <v>252</v>
      </c>
      <c r="D159" s="139"/>
      <c r="E159" s="460" t="s">
        <v>247</v>
      </c>
      <c r="F159" s="461"/>
      <c r="G159" s="149">
        <v>0</v>
      </c>
    </row>
    <row r="160" spans="1:7" ht="57.75" customHeight="1">
      <c r="A160" s="307" t="s">
        <v>12</v>
      </c>
      <c r="B160" s="308" t="s">
        <v>33</v>
      </c>
      <c r="C160" s="309" t="s">
        <v>253</v>
      </c>
      <c r="D160" s="309"/>
      <c r="E160" s="466" t="s">
        <v>254</v>
      </c>
      <c r="F160" s="467"/>
      <c r="G160" s="382">
        <f>G161</f>
        <v>16424.1</v>
      </c>
    </row>
    <row r="161" spans="1:7" ht="16.5" customHeight="1">
      <c r="A161" s="123" t="s">
        <v>12</v>
      </c>
      <c r="B161" s="124" t="s">
        <v>33</v>
      </c>
      <c r="C161" s="310" t="s">
        <v>255</v>
      </c>
      <c r="D161" s="125"/>
      <c r="E161" s="460" t="s">
        <v>246</v>
      </c>
      <c r="F161" s="461"/>
      <c r="G161" s="136">
        <f>G162+G167</f>
        <v>16424.1</v>
      </c>
    </row>
    <row r="162" spans="1:7" ht="67.5" customHeight="1">
      <c r="A162" s="123"/>
      <c r="B162" s="124"/>
      <c r="C162" s="125"/>
      <c r="D162" s="125" t="s">
        <v>231</v>
      </c>
      <c r="E162" s="125"/>
      <c r="F162" s="298" t="s">
        <v>232</v>
      </c>
      <c r="G162" s="136">
        <f>G163+G166</f>
        <v>12821.6</v>
      </c>
    </row>
    <row r="163" spans="1:7" ht="16.5" customHeight="1">
      <c r="A163" s="123"/>
      <c r="B163" s="124"/>
      <c r="C163" s="125"/>
      <c r="D163" s="300" t="s">
        <v>219</v>
      </c>
      <c r="E163" s="305">
        <v>210</v>
      </c>
      <c r="F163" s="91" t="s">
        <v>226</v>
      </c>
      <c r="G163" s="135">
        <f>G164+G165</f>
        <v>11025.5</v>
      </c>
    </row>
    <row r="164" spans="1:7" ht="16.5" customHeight="1" hidden="1">
      <c r="A164" s="123"/>
      <c r="B164" s="124"/>
      <c r="C164" s="125"/>
      <c r="D164" s="300"/>
      <c r="E164" s="133">
        <v>211</v>
      </c>
      <c r="F164" s="150" t="s">
        <v>139</v>
      </c>
      <c r="G164" s="145">
        <v>8050</v>
      </c>
    </row>
    <row r="165" spans="1:7" ht="16.5" customHeight="1" hidden="1">
      <c r="A165" s="123"/>
      <c r="B165" s="124"/>
      <c r="C165" s="125"/>
      <c r="D165" s="300"/>
      <c r="E165" s="133">
        <v>213</v>
      </c>
      <c r="F165" s="150" t="s">
        <v>140</v>
      </c>
      <c r="G165" s="145">
        <v>2975.5</v>
      </c>
    </row>
    <row r="166" spans="1:7" ht="16.5" customHeight="1" hidden="1">
      <c r="A166" s="123"/>
      <c r="B166" s="124"/>
      <c r="C166" s="125"/>
      <c r="D166" s="300" t="s">
        <v>224</v>
      </c>
      <c r="E166" s="133">
        <v>212</v>
      </c>
      <c r="F166" s="91" t="s">
        <v>227</v>
      </c>
      <c r="G166" s="145">
        <f>1196.8+599.3</f>
        <v>1796.1</v>
      </c>
    </row>
    <row r="167" spans="1:7" ht="16.5" customHeight="1" hidden="1">
      <c r="A167" s="123"/>
      <c r="B167" s="124"/>
      <c r="C167" s="125"/>
      <c r="D167" s="125" t="s">
        <v>28</v>
      </c>
      <c r="E167" s="132">
        <v>220</v>
      </c>
      <c r="F167" s="100" t="s">
        <v>233</v>
      </c>
      <c r="G167" s="136">
        <f>SUM(G169:G173)</f>
        <v>3602.5</v>
      </c>
    </row>
    <row r="168" spans="1:7" ht="16.5" customHeight="1" hidden="1">
      <c r="A168" s="123"/>
      <c r="B168" s="124"/>
      <c r="C168" s="125"/>
      <c r="D168" s="121" t="s">
        <v>225</v>
      </c>
      <c r="E168" s="101"/>
      <c r="F168" s="91" t="s">
        <v>228</v>
      </c>
      <c r="G168" s="145">
        <f>SUM(G169:G175)</f>
        <v>3602.5</v>
      </c>
    </row>
    <row r="169" spans="1:7" ht="16.5" customHeight="1" hidden="1">
      <c r="A169" s="123"/>
      <c r="B169" s="124"/>
      <c r="C169" s="125"/>
      <c r="D169" s="125"/>
      <c r="E169" s="305">
        <v>221</v>
      </c>
      <c r="F169" s="326" t="s">
        <v>103</v>
      </c>
      <c r="G169" s="145">
        <v>99</v>
      </c>
    </row>
    <row r="170" spans="1:7" ht="16.5" customHeight="1" hidden="1">
      <c r="A170" s="123"/>
      <c r="B170" s="124"/>
      <c r="C170" s="125"/>
      <c r="D170" s="148"/>
      <c r="E170" s="312">
        <v>222</v>
      </c>
      <c r="F170" s="362" t="s">
        <v>141</v>
      </c>
      <c r="G170" s="145">
        <v>450</v>
      </c>
    </row>
    <row r="171" spans="1:7" ht="16.5" customHeight="1" hidden="1">
      <c r="A171" s="123"/>
      <c r="B171" s="124"/>
      <c r="C171" s="125"/>
      <c r="D171" s="125"/>
      <c r="E171" s="305">
        <v>223</v>
      </c>
      <c r="F171" s="326" t="s">
        <v>142</v>
      </c>
      <c r="G171" s="145">
        <v>150</v>
      </c>
    </row>
    <row r="172" spans="1:7" ht="16.5" customHeight="1" hidden="1">
      <c r="A172" s="123"/>
      <c r="B172" s="124"/>
      <c r="C172" s="125"/>
      <c r="D172" s="125"/>
      <c r="E172" s="305">
        <v>225</v>
      </c>
      <c r="F172" s="326" t="s">
        <v>144</v>
      </c>
      <c r="G172" s="145">
        <v>300</v>
      </c>
    </row>
    <row r="173" spans="1:7" ht="15.75" hidden="1">
      <c r="A173" s="303"/>
      <c r="B173" s="304"/>
      <c r="C173" s="148"/>
      <c r="D173" s="125"/>
      <c r="E173" s="305">
        <v>226</v>
      </c>
      <c r="F173" s="326" t="s">
        <v>145</v>
      </c>
      <c r="G173" s="145">
        <v>2603.5</v>
      </c>
    </row>
    <row r="174" spans="1:7" ht="15.75" hidden="1">
      <c r="A174" s="303"/>
      <c r="B174" s="304"/>
      <c r="C174" s="148"/>
      <c r="D174" s="125"/>
      <c r="E174" s="305">
        <v>310</v>
      </c>
      <c r="F174" s="326" t="s">
        <v>150</v>
      </c>
      <c r="G174" s="147"/>
    </row>
    <row r="175" spans="1:7" ht="16.5" customHeight="1" hidden="1">
      <c r="A175" s="123"/>
      <c r="B175" s="124"/>
      <c r="C175" s="125"/>
      <c r="D175" s="125"/>
      <c r="E175" s="305">
        <v>340</v>
      </c>
      <c r="F175" s="326" t="s">
        <v>151</v>
      </c>
      <c r="G175" s="136"/>
    </row>
    <row r="176" spans="1:7" ht="36.75" customHeight="1">
      <c r="A176" s="123" t="s">
        <v>12</v>
      </c>
      <c r="B176" s="124" t="s">
        <v>33</v>
      </c>
      <c r="C176" s="310" t="s">
        <v>257</v>
      </c>
      <c r="D176" s="139"/>
      <c r="E176" s="460" t="s">
        <v>247</v>
      </c>
      <c r="F176" s="461"/>
      <c r="G176" s="314" t="s">
        <v>256</v>
      </c>
    </row>
    <row r="177" spans="1:7" ht="18.75" customHeight="1">
      <c r="A177" s="123" t="s">
        <v>12</v>
      </c>
      <c r="B177" s="124" t="s">
        <v>36</v>
      </c>
      <c r="C177" s="125"/>
      <c r="D177" s="125"/>
      <c r="E177" s="460" t="s">
        <v>37</v>
      </c>
      <c r="F177" s="461"/>
      <c r="G177" s="136">
        <f>G178</f>
        <v>3944.1</v>
      </c>
    </row>
    <row r="178" spans="1:7" ht="18.75" customHeight="1">
      <c r="A178" s="307" t="s">
        <v>12</v>
      </c>
      <c r="B178" s="308" t="s">
        <v>36</v>
      </c>
      <c r="C178" s="309" t="s">
        <v>38</v>
      </c>
      <c r="D178" s="309"/>
      <c r="E178" s="466" t="s">
        <v>39</v>
      </c>
      <c r="F178" s="467"/>
      <c r="G178" s="321">
        <f>G179</f>
        <v>3944.1</v>
      </c>
    </row>
    <row r="179" spans="1:7" ht="18.75" customHeight="1" hidden="1">
      <c r="A179" s="123"/>
      <c r="B179" s="124"/>
      <c r="C179" s="125"/>
      <c r="D179" s="125" t="s">
        <v>28</v>
      </c>
      <c r="E179" s="125" t="s">
        <v>28</v>
      </c>
      <c r="F179" s="100" t="s">
        <v>233</v>
      </c>
      <c r="G179" s="136">
        <f>G180</f>
        <v>3944.1</v>
      </c>
    </row>
    <row r="180" spans="1:7" ht="18.75" customHeight="1" hidden="1">
      <c r="A180" s="123"/>
      <c r="B180" s="124"/>
      <c r="C180" s="125"/>
      <c r="D180" s="121" t="s">
        <v>225</v>
      </c>
      <c r="E180" s="101"/>
      <c r="F180" s="91" t="s">
        <v>228</v>
      </c>
      <c r="G180" s="145">
        <v>3944.1</v>
      </c>
    </row>
    <row r="181" spans="1:7" ht="18.75" customHeight="1">
      <c r="A181" s="123" t="s">
        <v>12</v>
      </c>
      <c r="B181" s="124" t="s">
        <v>101</v>
      </c>
      <c r="C181" s="125"/>
      <c r="D181" s="125"/>
      <c r="E181" s="492" t="s">
        <v>41</v>
      </c>
      <c r="F181" s="496"/>
      <c r="G181" s="136">
        <f>G182</f>
        <v>150</v>
      </c>
    </row>
    <row r="182" spans="1:7" ht="18.75" customHeight="1">
      <c r="A182" s="307" t="s">
        <v>12</v>
      </c>
      <c r="B182" s="308" t="s">
        <v>101</v>
      </c>
      <c r="C182" s="309" t="s">
        <v>42</v>
      </c>
      <c r="D182" s="309"/>
      <c r="E182" s="497" t="s">
        <v>258</v>
      </c>
      <c r="F182" s="498"/>
      <c r="G182" s="321">
        <f>G183</f>
        <v>150</v>
      </c>
    </row>
    <row r="183" spans="1:7" ht="18.75" customHeight="1" hidden="1">
      <c r="A183" s="123"/>
      <c r="B183" s="124"/>
      <c r="C183" s="125"/>
      <c r="D183" s="125" t="s">
        <v>259</v>
      </c>
      <c r="E183" s="125" t="s">
        <v>28</v>
      </c>
      <c r="F183" s="126" t="s">
        <v>260</v>
      </c>
      <c r="G183" s="136">
        <f>G184</f>
        <v>150</v>
      </c>
    </row>
    <row r="184" spans="1:7" ht="18.75" customHeight="1" hidden="1">
      <c r="A184" s="123"/>
      <c r="B184" s="124"/>
      <c r="C184" s="125"/>
      <c r="D184" s="300" t="s">
        <v>261</v>
      </c>
      <c r="E184" s="133"/>
      <c r="F184" s="150" t="s">
        <v>262</v>
      </c>
      <c r="G184" s="145">
        <v>150</v>
      </c>
    </row>
    <row r="185" spans="1:7" ht="17.25" customHeight="1">
      <c r="A185" s="123" t="s">
        <v>12</v>
      </c>
      <c r="B185" s="124" t="s">
        <v>43</v>
      </c>
      <c r="C185" s="125"/>
      <c r="D185" s="125"/>
      <c r="E185" s="492" t="s">
        <v>45</v>
      </c>
      <c r="F185" s="493"/>
      <c r="G185" s="136">
        <f>G186</f>
        <v>129.3</v>
      </c>
    </row>
    <row r="186" spans="1:7" ht="34.5" customHeight="1">
      <c r="A186" s="307" t="s">
        <v>12</v>
      </c>
      <c r="B186" s="308" t="s">
        <v>43</v>
      </c>
      <c r="C186" s="309" t="s">
        <v>46</v>
      </c>
      <c r="D186" s="309"/>
      <c r="E186" s="494" t="s">
        <v>263</v>
      </c>
      <c r="F186" s="495"/>
      <c r="G186" s="382">
        <f>G187</f>
        <v>129.3</v>
      </c>
    </row>
    <row r="187" spans="1:7" ht="19.5" customHeight="1" hidden="1">
      <c r="A187" s="123" t="s">
        <v>12</v>
      </c>
      <c r="B187" s="124" t="s">
        <v>43</v>
      </c>
      <c r="C187" s="125" t="s">
        <v>46</v>
      </c>
      <c r="D187" s="125"/>
      <c r="E187" s="133"/>
      <c r="F187" s="151" t="s">
        <v>44</v>
      </c>
      <c r="G187" s="136">
        <f>G188</f>
        <v>129.3</v>
      </c>
    </row>
    <row r="188" spans="1:7" ht="17.25" customHeight="1" hidden="1">
      <c r="A188" s="129"/>
      <c r="B188" s="130"/>
      <c r="C188" s="131"/>
      <c r="D188" s="125" t="s">
        <v>259</v>
      </c>
      <c r="E188" s="125" t="s">
        <v>28</v>
      </c>
      <c r="F188" s="126" t="s">
        <v>260</v>
      </c>
      <c r="G188" s="136">
        <f>G189</f>
        <v>129.3</v>
      </c>
    </row>
    <row r="189" spans="1:7" ht="17.25" customHeight="1" hidden="1">
      <c r="A189" s="129"/>
      <c r="B189" s="130"/>
      <c r="C189" s="131"/>
      <c r="D189" s="300" t="s">
        <v>264</v>
      </c>
      <c r="E189" s="133"/>
      <c r="F189" s="150" t="s">
        <v>265</v>
      </c>
      <c r="G189" s="145">
        <v>129.3</v>
      </c>
    </row>
    <row r="190" spans="1:7" ht="18" customHeight="1">
      <c r="A190" s="93" t="s">
        <v>36</v>
      </c>
      <c r="B190" s="94"/>
      <c r="C190" s="94"/>
      <c r="D190" s="94"/>
      <c r="E190" s="484" t="s">
        <v>156</v>
      </c>
      <c r="F190" s="485"/>
      <c r="G190" s="98">
        <f>G191</f>
        <v>15343.599999999999</v>
      </c>
    </row>
    <row r="191" spans="1:7" ht="18.75" customHeight="1">
      <c r="A191" s="93" t="s">
        <v>36</v>
      </c>
      <c r="B191" s="94" t="s">
        <v>36</v>
      </c>
      <c r="C191" s="94"/>
      <c r="D191" s="94"/>
      <c r="E191" s="481" t="s">
        <v>47</v>
      </c>
      <c r="F191" s="482"/>
      <c r="G191" s="98">
        <f>G192</f>
        <v>15343.599999999999</v>
      </c>
    </row>
    <row r="192" spans="1:7" ht="60" customHeight="1">
      <c r="A192" s="319" t="s">
        <v>36</v>
      </c>
      <c r="B192" s="320" t="s">
        <v>36</v>
      </c>
      <c r="C192" s="320" t="s">
        <v>267</v>
      </c>
      <c r="D192" s="322"/>
      <c r="E192" s="483" t="s">
        <v>266</v>
      </c>
      <c r="F192" s="467"/>
      <c r="G192" s="383">
        <f>G193</f>
        <v>15343.599999999999</v>
      </c>
    </row>
    <row r="193" spans="1:7" ht="21" customHeight="1">
      <c r="A193" s="93" t="s">
        <v>36</v>
      </c>
      <c r="B193" s="94" t="s">
        <v>36</v>
      </c>
      <c r="C193" s="94" t="s">
        <v>267</v>
      </c>
      <c r="D193" s="94"/>
      <c r="E193" s="460" t="s">
        <v>246</v>
      </c>
      <c r="F193" s="461"/>
      <c r="G193" s="98">
        <f>G194+G196</f>
        <v>15343.599999999999</v>
      </c>
    </row>
    <row r="194" spans="1:7" ht="18.75" customHeight="1">
      <c r="A194" s="93"/>
      <c r="B194" s="94"/>
      <c r="C194" s="94"/>
      <c r="D194" s="125" t="s">
        <v>28</v>
      </c>
      <c r="E194" s="125" t="s">
        <v>28</v>
      </c>
      <c r="F194" s="100" t="s">
        <v>233</v>
      </c>
      <c r="G194" s="98">
        <f>G195</f>
        <v>4956</v>
      </c>
    </row>
    <row r="195" spans="1:7" ht="20.25" customHeight="1" hidden="1">
      <c r="A195" s="93"/>
      <c r="B195" s="94"/>
      <c r="C195" s="94"/>
      <c r="D195" s="121" t="s">
        <v>225</v>
      </c>
      <c r="E195" s="101"/>
      <c r="F195" s="91" t="s">
        <v>228</v>
      </c>
      <c r="G195" s="102">
        <f>G210</f>
        <v>4956</v>
      </c>
    </row>
    <row r="196" spans="1:7" ht="51" customHeight="1">
      <c r="A196" s="93"/>
      <c r="B196" s="94"/>
      <c r="C196" s="94"/>
      <c r="D196" s="94" t="s">
        <v>269</v>
      </c>
      <c r="E196" s="101"/>
      <c r="F196" s="100" t="s">
        <v>273</v>
      </c>
      <c r="G196" s="98">
        <f>G197+G206</f>
        <v>10387.599999999999</v>
      </c>
    </row>
    <row r="197" spans="1:7" ht="51" customHeight="1" hidden="1">
      <c r="A197" s="93"/>
      <c r="B197" s="94"/>
      <c r="C197" s="94"/>
      <c r="D197" s="121" t="s">
        <v>270</v>
      </c>
      <c r="E197" s="101"/>
      <c r="F197" s="91" t="s">
        <v>272</v>
      </c>
      <c r="G197" s="102">
        <f>G212</f>
        <v>9987.599999999999</v>
      </c>
    </row>
    <row r="198" spans="1:7" ht="18.75" customHeight="1" hidden="1">
      <c r="A198" s="93"/>
      <c r="B198" s="94"/>
      <c r="C198" s="94"/>
      <c r="D198" s="121"/>
      <c r="E198" s="101">
        <v>211</v>
      </c>
      <c r="F198" s="91" t="s">
        <v>139</v>
      </c>
      <c r="G198" s="102" t="e">
        <f>G213+#REF!</f>
        <v>#REF!</v>
      </c>
    </row>
    <row r="199" spans="1:7" ht="18.75" customHeight="1" hidden="1">
      <c r="A199" s="93"/>
      <c r="B199" s="94"/>
      <c r="C199" s="94"/>
      <c r="D199" s="121"/>
      <c r="E199" s="101">
        <v>213</v>
      </c>
      <c r="F199" s="91" t="s">
        <v>140</v>
      </c>
      <c r="G199" s="102" t="e">
        <f>G214+#REF!</f>
        <v>#REF!</v>
      </c>
    </row>
    <row r="200" spans="1:7" ht="20.25" customHeight="1" hidden="1">
      <c r="A200" s="93"/>
      <c r="B200" s="94"/>
      <c r="C200" s="94"/>
      <c r="D200" s="94"/>
      <c r="E200" s="101">
        <v>221</v>
      </c>
      <c r="F200" s="91" t="s">
        <v>103</v>
      </c>
      <c r="G200" s="102" t="e">
        <f>G215+#REF!</f>
        <v>#REF!</v>
      </c>
    </row>
    <row r="201" spans="1:7" ht="20.25" customHeight="1" hidden="1">
      <c r="A201" s="93"/>
      <c r="B201" s="94"/>
      <c r="C201" s="94"/>
      <c r="D201" s="94"/>
      <c r="E201" s="101">
        <v>222</v>
      </c>
      <c r="F201" s="91" t="s">
        <v>141</v>
      </c>
      <c r="G201" s="102" t="e">
        <f>G216+#REF!</f>
        <v>#REF!</v>
      </c>
    </row>
    <row r="202" spans="1:7" ht="18.75" customHeight="1" hidden="1">
      <c r="A202" s="93"/>
      <c r="B202" s="94"/>
      <c r="C202" s="94"/>
      <c r="D202" s="94"/>
      <c r="E202" s="101">
        <v>223</v>
      </c>
      <c r="F202" s="91" t="s">
        <v>152</v>
      </c>
      <c r="G202" s="102" t="e">
        <f>+#REF!</f>
        <v>#REF!</v>
      </c>
    </row>
    <row r="203" spans="1:7" ht="18.75" customHeight="1" hidden="1">
      <c r="A203" s="93"/>
      <c r="B203" s="94"/>
      <c r="C203" s="94"/>
      <c r="D203" s="94"/>
      <c r="E203" s="101">
        <v>225</v>
      </c>
      <c r="F203" s="91" t="s">
        <v>144</v>
      </c>
      <c r="G203" s="102" t="e">
        <f>G217+#REF!</f>
        <v>#REF!</v>
      </c>
    </row>
    <row r="204" spans="1:7" ht="21" customHeight="1" hidden="1">
      <c r="A204" s="93"/>
      <c r="B204" s="94"/>
      <c r="C204" s="94"/>
      <c r="D204" s="94"/>
      <c r="E204" s="101">
        <v>226</v>
      </c>
      <c r="F204" s="91" t="s">
        <v>145</v>
      </c>
      <c r="G204" s="102" t="e">
        <f>G218+#REF!+#REF!</f>
        <v>#REF!</v>
      </c>
    </row>
    <row r="205" spans="1:7" ht="18.75" customHeight="1" hidden="1">
      <c r="A205" s="93"/>
      <c r="B205" s="94"/>
      <c r="C205" s="94"/>
      <c r="D205" s="94"/>
      <c r="E205" s="101">
        <v>340</v>
      </c>
      <c r="F205" s="91" t="s">
        <v>151</v>
      </c>
      <c r="G205" s="102">
        <f>G219</f>
        <v>1224.8</v>
      </c>
    </row>
    <row r="206" spans="1:7" ht="18.75" customHeight="1" hidden="1">
      <c r="A206" s="93"/>
      <c r="B206" s="94"/>
      <c r="C206" s="94"/>
      <c r="D206" s="121" t="s">
        <v>271</v>
      </c>
      <c r="E206" s="101"/>
      <c r="F206" s="91" t="s">
        <v>274</v>
      </c>
      <c r="G206" s="102">
        <v>400</v>
      </c>
    </row>
    <row r="207" spans="1:7" ht="18.75" customHeight="1" hidden="1">
      <c r="A207" s="93"/>
      <c r="B207" s="94"/>
      <c r="C207" s="94"/>
      <c r="D207" s="121"/>
      <c r="E207" s="101">
        <v>310</v>
      </c>
      <c r="F207" s="91" t="s">
        <v>150</v>
      </c>
      <c r="G207" s="102" t="e">
        <f>#REF!+#REF!</f>
        <v>#REF!</v>
      </c>
    </row>
    <row r="208" spans="1:7" ht="21" customHeight="1">
      <c r="A208" s="93" t="s">
        <v>36</v>
      </c>
      <c r="B208" s="94" t="s">
        <v>36</v>
      </c>
      <c r="C208" s="94" t="s">
        <v>268</v>
      </c>
      <c r="D208" s="94"/>
      <c r="E208" s="167"/>
      <c r="F208" s="297" t="s">
        <v>26</v>
      </c>
      <c r="G208" s="98">
        <f>G209+G211</f>
        <v>15343.599999999999</v>
      </c>
    </row>
    <row r="209" spans="1:7" ht="21" customHeight="1">
      <c r="A209" s="93" t="s">
        <v>36</v>
      </c>
      <c r="B209" s="94" t="s">
        <v>36</v>
      </c>
      <c r="C209" s="94" t="s">
        <v>268</v>
      </c>
      <c r="D209" s="125" t="s">
        <v>28</v>
      </c>
      <c r="E209" s="125" t="s">
        <v>28</v>
      </c>
      <c r="F209" s="100" t="s">
        <v>233</v>
      </c>
      <c r="G209" s="98">
        <f>G210</f>
        <v>4956</v>
      </c>
    </row>
    <row r="210" spans="1:7" ht="21" customHeight="1" hidden="1">
      <c r="A210" s="93"/>
      <c r="B210" s="94"/>
      <c r="C210" s="94"/>
      <c r="D210" s="121" t="s">
        <v>225</v>
      </c>
      <c r="E210" s="101"/>
      <c r="F210" s="91" t="s">
        <v>228</v>
      </c>
      <c r="G210" s="102">
        <v>4956</v>
      </c>
    </row>
    <row r="211" spans="1:7" ht="54" customHeight="1">
      <c r="A211" s="93" t="s">
        <v>36</v>
      </c>
      <c r="B211" s="94" t="s">
        <v>36</v>
      </c>
      <c r="C211" s="94" t="s">
        <v>268</v>
      </c>
      <c r="D211" s="94" t="s">
        <v>269</v>
      </c>
      <c r="E211" s="95"/>
      <c r="F211" s="100" t="s">
        <v>273</v>
      </c>
      <c r="G211" s="98">
        <f>G212+G220</f>
        <v>10387.599999999999</v>
      </c>
    </row>
    <row r="212" spans="1:7" ht="54.75" customHeight="1" hidden="1">
      <c r="A212" s="107"/>
      <c r="B212" s="108"/>
      <c r="C212" s="108"/>
      <c r="D212" s="121" t="s">
        <v>270</v>
      </c>
      <c r="E212" s="101"/>
      <c r="F212" s="91" t="s">
        <v>272</v>
      </c>
      <c r="G212" s="102">
        <f>SUM(G213:G219)</f>
        <v>9987.599999999999</v>
      </c>
    </row>
    <row r="213" spans="1:7" ht="21" customHeight="1" hidden="1">
      <c r="A213" s="107"/>
      <c r="B213" s="108"/>
      <c r="C213" s="108"/>
      <c r="D213" s="94"/>
      <c r="E213" s="101">
        <v>211</v>
      </c>
      <c r="F213" s="91" t="s">
        <v>139</v>
      </c>
      <c r="G213" s="102">
        <v>4077.7</v>
      </c>
    </row>
    <row r="214" spans="1:7" ht="21" customHeight="1" hidden="1">
      <c r="A214" s="107"/>
      <c r="B214" s="108"/>
      <c r="C214" s="108"/>
      <c r="D214" s="94"/>
      <c r="E214" s="101">
        <v>213</v>
      </c>
      <c r="F214" s="91" t="s">
        <v>140</v>
      </c>
      <c r="G214" s="102">
        <v>1231.5</v>
      </c>
    </row>
    <row r="215" spans="1:7" ht="21" customHeight="1" hidden="1">
      <c r="A215" s="107"/>
      <c r="B215" s="108"/>
      <c r="C215" s="108"/>
      <c r="D215" s="94"/>
      <c r="E215" s="101">
        <v>221</v>
      </c>
      <c r="F215" s="91" t="s">
        <v>103</v>
      </c>
      <c r="G215" s="102">
        <v>206.4</v>
      </c>
    </row>
    <row r="216" spans="1:7" ht="21" customHeight="1" hidden="1">
      <c r="A216" s="107"/>
      <c r="B216" s="108"/>
      <c r="C216" s="108"/>
      <c r="D216" s="94"/>
      <c r="E216" s="101">
        <v>222</v>
      </c>
      <c r="F216" s="91" t="s">
        <v>141</v>
      </c>
      <c r="G216" s="102">
        <v>184.8</v>
      </c>
    </row>
    <row r="217" spans="1:7" ht="21" customHeight="1" hidden="1">
      <c r="A217" s="107"/>
      <c r="B217" s="108"/>
      <c r="C217" s="108"/>
      <c r="D217" s="94"/>
      <c r="E217" s="101">
        <v>225</v>
      </c>
      <c r="F217" s="91" t="s">
        <v>144</v>
      </c>
      <c r="G217" s="102">
        <v>184.8</v>
      </c>
    </row>
    <row r="218" spans="1:7" ht="21" customHeight="1" hidden="1">
      <c r="A218" s="107"/>
      <c r="B218" s="108"/>
      <c r="C218" s="108"/>
      <c r="D218" s="94"/>
      <c r="E218" s="101">
        <v>226</v>
      </c>
      <c r="F218" s="91" t="s">
        <v>145</v>
      </c>
      <c r="G218" s="102">
        <v>2877.6</v>
      </c>
    </row>
    <row r="219" spans="1:7" ht="21" customHeight="1" hidden="1">
      <c r="A219" s="107"/>
      <c r="B219" s="108"/>
      <c r="C219" s="108"/>
      <c r="D219" s="94"/>
      <c r="E219" s="101">
        <v>340</v>
      </c>
      <c r="F219" s="91" t="s">
        <v>151</v>
      </c>
      <c r="G219" s="102">
        <v>1224.8</v>
      </c>
    </row>
    <row r="220" spans="1:7" ht="21" customHeight="1" hidden="1">
      <c r="A220" s="107"/>
      <c r="B220" s="108"/>
      <c r="C220" s="108"/>
      <c r="D220" s="121" t="s">
        <v>271</v>
      </c>
      <c r="E220" s="101">
        <v>310</v>
      </c>
      <c r="F220" s="91" t="s">
        <v>274</v>
      </c>
      <c r="G220" s="102">
        <v>400</v>
      </c>
    </row>
    <row r="221" spans="1:7" ht="34.5" customHeight="1">
      <c r="A221" s="93" t="s">
        <v>36</v>
      </c>
      <c r="B221" s="94" t="s">
        <v>36</v>
      </c>
      <c r="C221" s="94" t="s">
        <v>275</v>
      </c>
      <c r="D221" s="94"/>
      <c r="E221" s="460" t="s">
        <v>247</v>
      </c>
      <c r="F221" s="461"/>
      <c r="G221" s="98">
        <f>G222</f>
        <v>0</v>
      </c>
    </row>
    <row r="222" spans="1:7" ht="21.75" customHeight="1" hidden="1">
      <c r="A222" s="93"/>
      <c r="B222" s="94"/>
      <c r="C222" s="94"/>
      <c r="D222" s="125" t="s">
        <v>28</v>
      </c>
      <c r="E222" s="125" t="s">
        <v>28</v>
      </c>
      <c r="F222" s="100" t="s">
        <v>233</v>
      </c>
      <c r="G222" s="98">
        <f>G223</f>
        <v>0</v>
      </c>
    </row>
    <row r="223" spans="1:7" ht="21.75" customHeight="1" hidden="1">
      <c r="A223" s="93"/>
      <c r="B223" s="94"/>
      <c r="C223" s="94"/>
      <c r="D223" s="121" t="s">
        <v>225</v>
      </c>
      <c r="E223" s="101"/>
      <c r="F223" s="91" t="s">
        <v>228</v>
      </c>
      <c r="G223" s="98">
        <v>0</v>
      </c>
    </row>
    <row r="224" spans="1:7" ht="17.25" customHeight="1">
      <c r="A224" s="93" t="s">
        <v>115</v>
      </c>
      <c r="B224" s="119"/>
      <c r="C224" s="94"/>
      <c r="D224" s="94"/>
      <c r="E224" s="486" t="s">
        <v>276</v>
      </c>
      <c r="F224" s="484"/>
      <c r="G224" s="153">
        <f>G225</f>
        <v>1983.3</v>
      </c>
    </row>
    <row r="225" spans="1:7" ht="23.25" customHeight="1">
      <c r="A225" s="93" t="s">
        <v>115</v>
      </c>
      <c r="B225" s="119" t="s">
        <v>33</v>
      </c>
      <c r="C225" s="94"/>
      <c r="D225" s="94"/>
      <c r="E225" s="486" t="s">
        <v>162</v>
      </c>
      <c r="F225" s="484"/>
      <c r="G225" s="153">
        <f>G226</f>
        <v>1983.3</v>
      </c>
    </row>
    <row r="226" spans="1:7" ht="23.25" customHeight="1">
      <c r="A226" s="319" t="s">
        <v>115</v>
      </c>
      <c r="B226" s="324" t="s">
        <v>33</v>
      </c>
      <c r="C226" s="320" t="s">
        <v>277</v>
      </c>
      <c r="D226" s="322"/>
      <c r="E226" s="490" t="s">
        <v>163</v>
      </c>
      <c r="F226" s="491"/>
      <c r="G226" s="325">
        <f>G227</f>
        <v>1983.3</v>
      </c>
    </row>
    <row r="227" spans="1:7" ht="24" customHeight="1">
      <c r="A227" s="93"/>
      <c r="B227" s="119"/>
      <c r="C227" s="94"/>
      <c r="D227" s="125" t="s">
        <v>28</v>
      </c>
      <c r="E227" s="125" t="s">
        <v>28</v>
      </c>
      <c r="F227" s="100" t="s">
        <v>233</v>
      </c>
      <c r="G227" s="153">
        <f>G228</f>
        <v>1983.3</v>
      </c>
    </row>
    <row r="228" spans="1:7" ht="16.5" customHeight="1">
      <c r="A228" s="107"/>
      <c r="B228" s="120"/>
      <c r="C228" s="108"/>
      <c r="D228" s="121" t="s">
        <v>225</v>
      </c>
      <c r="E228" s="101"/>
      <c r="F228" s="91" t="s">
        <v>228</v>
      </c>
      <c r="G228" s="153">
        <v>1983.3</v>
      </c>
    </row>
    <row r="229" spans="1:7" ht="16.5" customHeight="1">
      <c r="A229" s="107"/>
      <c r="B229" s="120"/>
      <c r="C229" s="108"/>
      <c r="D229" s="121"/>
      <c r="E229" s="155"/>
      <c r="F229" s="327" t="s">
        <v>27</v>
      </c>
      <c r="G229" s="153"/>
    </row>
    <row r="230" spans="1:7" ht="16.5" customHeight="1">
      <c r="A230" s="107"/>
      <c r="B230" s="120"/>
      <c r="C230" s="108"/>
      <c r="D230" s="121"/>
      <c r="E230" s="155"/>
      <c r="F230" s="328" t="s">
        <v>285</v>
      </c>
      <c r="G230" s="329">
        <v>876.6</v>
      </c>
    </row>
    <row r="231" spans="1:7" ht="16.5" customHeight="1">
      <c r="A231" s="107"/>
      <c r="B231" s="120"/>
      <c r="C231" s="108"/>
      <c r="D231" s="121"/>
      <c r="E231" s="155"/>
      <c r="F231" s="328" t="s">
        <v>284</v>
      </c>
      <c r="G231" s="329">
        <v>876.7</v>
      </c>
    </row>
    <row r="232" spans="1:7" ht="16.5" customHeight="1">
      <c r="A232" s="107"/>
      <c r="B232" s="120"/>
      <c r="C232" s="108"/>
      <c r="D232" s="121"/>
      <c r="E232" s="155"/>
      <c r="F232" s="328" t="s">
        <v>286</v>
      </c>
      <c r="G232" s="329">
        <v>230</v>
      </c>
    </row>
    <row r="233" spans="1:7" ht="18.75" customHeight="1">
      <c r="A233" s="93" t="s">
        <v>50</v>
      </c>
      <c r="B233" s="119"/>
      <c r="C233" s="94"/>
      <c r="D233" s="94"/>
      <c r="E233" s="481" t="s">
        <v>165</v>
      </c>
      <c r="F233" s="487"/>
      <c r="G233" s="153">
        <f>G234</f>
        <v>50</v>
      </c>
    </row>
    <row r="234" spans="1:7" ht="18.75" customHeight="1">
      <c r="A234" s="93" t="s">
        <v>50</v>
      </c>
      <c r="B234" s="119" t="s">
        <v>33</v>
      </c>
      <c r="C234" s="94"/>
      <c r="D234" s="94"/>
      <c r="E234" s="481" t="s">
        <v>102</v>
      </c>
      <c r="F234" s="487"/>
      <c r="G234" s="153">
        <f>G235</f>
        <v>50</v>
      </c>
    </row>
    <row r="235" spans="1:7" ht="37.5" customHeight="1">
      <c r="A235" s="319" t="s">
        <v>50</v>
      </c>
      <c r="B235" s="324" t="s">
        <v>33</v>
      </c>
      <c r="C235" s="320" t="s">
        <v>51</v>
      </c>
      <c r="D235" s="320"/>
      <c r="E235" s="488" t="s">
        <v>52</v>
      </c>
      <c r="F235" s="489"/>
      <c r="G235" s="383">
        <f>G236</f>
        <v>50</v>
      </c>
    </row>
    <row r="236" spans="1:7" ht="18.75" customHeight="1" hidden="1">
      <c r="A236" s="93"/>
      <c r="B236" s="119"/>
      <c r="C236" s="94"/>
      <c r="D236" s="125" t="s">
        <v>28</v>
      </c>
      <c r="E236" s="125" t="s">
        <v>28</v>
      </c>
      <c r="F236" s="100" t="s">
        <v>233</v>
      </c>
      <c r="G236" s="153">
        <f>G237</f>
        <v>50</v>
      </c>
    </row>
    <row r="237" spans="1:7" ht="18.75" customHeight="1" hidden="1">
      <c r="A237" s="93"/>
      <c r="B237" s="119"/>
      <c r="C237" s="94"/>
      <c r="D237" s="121" t="s">
        <v>225</v>
      </c>
      <c r="E237" s="101"/>
      <c r="F237" s="91" t="s">
        <v>228</v>
      </c>
      <c r="G237" s="153">
        <v>50</v>
      </c>
    </row>
    <row r="238" spans="1:7" ht="19.5" customHeight="1">
      <c r="A238" s="93" t="s">
        <v>101</v>
      </c>
      <c r="B238" s="119"/>
      <c r="C238" s="94"/>
      <c r="D238" s="94"/>
      <c r="E238" s="473" t="s">
        <v>157</v>
      </c>
      <c r="F238" s="471"/>
      <c r="G238" s="98">
        <f>G239</f>
        <v>13230.8</v>
      </c>
    </row>
    <row r="239" spans="1:7" ht="16.5" customHeight="1">
      <c r="A239" s="93" t="s">
        <v>101</v>
      </c>
      <c r="B239" s="119" t="s">
        <v>13</v>
      </c>
      <c r="C239" s="94"/>
      <c r="D239" s="94"/>
      <c r="E239" s="473" t="s">
        <v>278</v>
      </c>
      <c r="F239" s="474"/>
      <c r="G239" s="98">
        <f>G240</f>
        <v>13230.8</v>
      </c>
    </row>
    <row r="240" spans="1:7" ht="72" customHeight="1">
      <c r="A240" s="319" t="s">
        <v>101</v>
      </c>
      <c r="B240" s="324" t="s">
        <v>13</v>
      </c>
      <c r="C240" s="320" t="s">
        <v>279</v>
      </c>
      <c r="D240" s="320"/>
      <c r="E240" s="483" t="s">
        <v>280</v>
      </c>
      <c r="F240" s="467"/>
      <c r="G240" s="323">
        <f>G241</f>
        <v>13230.8</v>
      </c>
    </row>
    <row r="241" spans="1:7" ht="23.25" customHeight="1">
      <c r="A241" s="93"/>
      <c r="B241" s="119"/>
      <c r="C241" s="94"/>
      <c r="D241" s="94"/>
      <c r="E241" s="460" t="s">
        <v>246</v>
      </c>
      <c r="F241" s="461"/>
      <c r="G241" s="98">
        <f>G242+G244</f>
        <v>13230.8</v>
      </c>
    </row>
    <row r="242" spans="1:7" ht="17.25" customHeight="1">
      <c r="A242" s="123"/>
      <c r="B242" s="124"/>
      <c r="C242" s="125"/>
      <c r="D242" s="125" t="s">
        <v>28</v>
      </c>
      <c r="E242" s="125" t="s">
        <v>28</v>
      </c>
      <c r="F242" s="100" t="s">
        <v>233</v>
      </c>
      <c r="G242" s="98">
        <f>G243</f>
        <v>11745</v>
      </c>
    </row>
    <row r="243" spans="1:7" ht="17.25" customHeight="1" hidden="1">
      <c r="A243" s="123"/>
      <c r="B243" s="124"/>
      <c r="C243" s="125"/>
      <c r="D243" s="121" t="s">
        <v>225</v>
      </c>
      <c r="E243" s="101"/>
      <c r="F243" s="91" t="s">
        <v>228</v>
      </c>
      <c r="G243" s="102">
        <v>11745</v>
      </c>
    </row>
    <row r="244" spans="1:7" ht="55.5" customHeight="1">
      <c r="A244" s="123"/>
      <c r="B244" s="124"/>
      <c r="C244" s="125"/>
      <c r="D244" s="94" t="s">
        <v>269</v>
      </c>
      <c r="E244" s="95"/>
      <c r="F244" s="100" t="s">
        <v>273</v>
      </c>
      <c r="G244" s="98">
        <f>G245+G246</f>
        <v>1485.8</v>
      </c>
    </row>
    <row r="245" spans="1:7" ht="47.25" customHeight="1" hidden="1">
      <c r="A245" s="123"/>
      <c r="B245" s="124"/>
      <c r="C245" s="125"/>
      <c r="D245" s="121" t="s">
        <v>270</v>
      </c>
      <c r="E245" s="101"/>
      <c r="F245" s="91" t="s">
        <v>272</v>
      </c>
      <c r="G245" s="102">
        <v>1485.8</v>
      </c>
    </row>
    <row r="246" spans="1:7" ht="17.25" customHeight="1" hidden="1">
      <c r="A246" s="123"/>
      <c r="B246" s="124"/>
      <c r="C246" s="125"/>
      <c r="D246" s="121" t="s">
        <v>271</v>
      </c>
      <c r="E246" s="101"/>
      <c r="F246" s="91" t="s">
        <v>274</v>
      </c>
      <c r="G246" s="102">
        <v>0</v>
      </c>
    </row>
    <row r="247" spans="1:7" ht="21" customHeight="1" hidden="1">
      <c r="A247" s="93" t="s">
        <v>101</v>
      </c>
      <c r="B247" s="119" t="s">
        <v>13</v>
      </c>
      <c r="C247" s="94" t="s">
        <v>281</v>
      </c>
      <c r="D247" s="94"/>
      <c r="E247" s="460" t="s">
        <v>246</v>
      </c>
      <c r="F247" s="461"/>
      <c r="G247" s="98">
        <f>G248+G256</f>
        <v>13230.8</v>
      </c>
    </row>
    <row r="248" spans="1:7" ht="21" customHeight="1" hidden="1">
      <c r="A248" s="93"/>
      <c r="B248" s="119"/>
      <c r="C248" s="94"/>
      <c r="D248" s="125" t="s">
        <v>28</v>
      </c>
      <c r="E248" s="125" t="s">
        <v>28</v>
      </c>
      <c r="F248" s="100" t="s">
        <v>233</v>
      </c>
      <c r="G248" s="98">
        <f>G249</f>
        <v>11745</v>
      </c>
    </row>
    <row r="249" spans="1:7" ht="21" customHeight="1" hidden="1">
      <c r="A249" s="93"/>
      <c r="B249" s="119"/>
      <c r="C249" s="94"/>
      <c r="D249" s="121" t="s">
        <v>225</v>
      </c>
      <c r="E249" s="101"/>
      <c r="F249" s="91" t="s">
        <v>228</v>
      </c>
      <c r="G249" s="98">
        <f>SUM(G250:G255)</f>
        <v>11745</v>
      </c>
    </row>
    <row r="250" spans="1:7" ht="21" customHeight="1" hidden="1">
      <c r="A250" s="93"/>
      <c r="B250" s="119"/>
      <c r="C250" s="94"/>
      <c r="D250" s="94"/>
      <c r="E250" s="101">
        <v>222</v>
      </c>
      <c r="F250" s="152" t="s">
        <v>141</v>
      </c>
      <c r="G250" s="122">
        <v>250</v>
      </c>
    </row>
    <row r="251" spans="1:7" ht="21" customHeight="1" hidden="1">
      <c r="A251" s="93"/>
      <c r="B251" s="119"/>
      <c r="C251" s="94"/>
      <c r="D251" s="94"/>
      <c r="E251" s="104">
        <v>225</v>
      </c>
      <c r="F251" s="152" t="s">
        <v>144</v>
      </c>
      <c r="G251" s="102">
        <v>3200</v>
      </c>
    </row>
    <row r="252" spans="1:7" ht="18.75" customHeight="1" hidden="1">
      <c r="A252" s="93"/>
      <c r="B252" s="119"/>
      <c r="C252" s="94"/>
      <c r="D252" s="94"/>
      <c r="E252" s="101">
        <v>226</v>
      </c>
      <c r="F252" s="91" t="s">
        <v>145</v>
      </c>
      <c r="G252" s="102">
        <v>5200</v>
      </c>
    </row>
    <row r="253" spans="1:7" ht="18.75" customHeight="1" hidden="1">
      <c r="A253" s="93"/>
      <c r="B253" s="119"/>
      <c r="C253" s="94"/>
      <c r="D253" s="94"/>
      <c r="E253" s="101">
        <v>290</v>
      </c>
      <c r="F253" s="91" t="s">
        <v>44</v>
      </c>
      <c r="G253" s="102">
        <v>2495</v>
      </c>
    </row>
    <row r="254" spans="1:7" ht="24.75" customHeight="1" hidden="1">
      <c r="A254" s="93"/>
      <c r="B254" s="119"/>
      <c r="C254" s="94"/>
      <c r="D254" s="94"/>
      <c r="E254" s="101">
        <v>310</v>
      </c>
      <c r="F254" s="91" t="s">
        <v>150</v>
      </c>
      <c r="G254" s="122">
        <v>200</v>
      </c>
    </row>
    <row r="255" spans="1:7" ht="23.25" customHeight="1" hidden="1">
      <c r="A255" s="93"/>
      <c r="B255" s="119"/>
      <c r="C255" s="94"/>
      <c r="D255" s="94"/>
      <c r="E255" s="104">
        <v>340</v>
      </c>
      <c r="F255" s="152" t="s">
        <v>151</v>
      </c>
      <c r="G255" s="122">
        <v>400</v>
      </c>
    </row>
    <row r="256" spans="1:7" ht="55.5" customHeight="1" hidden="1">
      <c r="A256" s="93" t="s">
        <v>101</v>
      </c>
      <c r="B256" s="119" t="s">
        <v>13</v>
      </c>
      <c r="C256" s="94" t="s">
        <v>281</v>
      </c>
      <c r="D256" s="94" t="s">
        <v>269</v>
      </c>
      <c r="E256" s="95"/>
      <c r="F256" s="100" t="s">
        <v>273</v>
      </c>
      <c r="G256" s="98">
        <f>G257</f>
        <v>1485.8</v>
      </c>
    </row>
    <row r="257" spans="1:7" ht="45.75" customHeight="1" hidden="1">
      <c r="A257" s="129"/>
      <c r="B257" s="130"/>
      <c r="C257" s="131"/>
      <c r="D257" s="121" t="s">
        <v>270</v>
      </c>
      <c r="E257" s="101"/>
      <c r="F257" s="91" t="s">
        <v>272</v>
      </c>
      <c r="G257" s="102">
        <v>1485.8</v>
      </c>
    </row>
    <row r="258" spans="1:7" ht="18.75" customHeight="1" hidden="1">
      <c r="A258" s="129"/>
      <c r="B258" s="130"/>
      <c r="C258" s="131"/>
      <c r="D258" s="121" t="s">
        <v>271</v>
      </c>
      <c r="E258" s="101"/>
      <c r="F258" s="91" t="s">
        <v>274</v>
      </c>
      <c r="G258" s="98">
        <v>0</v>
      </c>
    </row>
    <row r="259" spans="1:7" ht="37.5" customHeight="1">
      <c r="A259" s="93" t="s">
        <v>101</v>
      </c>
      <c r="B259" s="94" t="s">
        <v>13</v>
      </c>
      <c r="C259" s="94" t="s">
        <v>282</v>
      </c>
      <c r="D259" s="94"/>
      <c r="E259" s="460" t="s">
        <v>247</v>
      </c>
      <c r="F259" s="461"/>
      <c r="G259" s="98">
        <v>0</v>
      </c>
    </row>
    <row r="260" spans="1:7" ht="21.75" customHeight="1">
      <c r="A260" s="93" t="s">
        <v>40</v>
      </c>
      <c r="B260" s="119" t="s">
        <v>13</v>
      </c>
      <c r="C260" s="94"/>
      <c r="D260" s="94"/>
      <c r="E260" s="486" t="s">
        <v>161</v>
      </c>
      <c r="F260" s="484"/>
      <c r="G260" s="153">
        <f>G261</f>
        <v>2266</v>
      </c>
    </row>
    <row r="261" spans="1:7" ht="32.25" customHeight="1">
      <c r="A261" s="319" t="s">
        <v>40</v>
      </c>
      <c r="B261" s="324" t="s">
        <v>13</v>
      </c>
      <c r="C261" s="320" t="s">
        <v>283</v>
      </c>
      <c r="D261" s="322"/>
      <c r="E261" s="490" t="s">
        <v>164</v>
      </c>
      <c r="F261" s="491"/>
      <c r="G261" s="153">
        <f>G262</f>
        <v>2266</v>
      </c>
    </row>
    <row r="262" spans="1:7" ht="25.5" customHeight="1">
      <c r="A262" s="93"/>
      <c r="B262" s="119"/>
      <c r="C262" s="94"/>
      <c r="D262" s="125" t="s">
        <v>28</v>
      </c>
      <c r="E262" s="125" t="s">
        <v>28</v>
      </c>
      <c r="F262" s="100" t="s">
        <v>233</v>
      </c>
      <c r="G262" s="153">
        <f>G263</f>
        <v>2266</v>
      </c>
    </row>
    <row r="263" spans="1:7" ht="17.25" customHeight="1">
      <c r="A263" s="107"/>
      <c r="B263" s="120"/>
      <c r="C263" s="108"/>
      <c r="D263" s="121" t="s">
        <v>225</v>
      </c>
      <c r="E263" s="101"/>
      <c r="F263" s="91" t="s">
        <v>228</v>
      </c>
      <c r="G263" s="154">
        <v>2266</v>
      </c>
    </row>
    <row r="264" spans="1:7" ht="17.25" customHeight="1">
      <c r="A264" s="107"/>
      <c r="B264" s="108"/>
      <c r="C264" s="108"/>
      <c r="D264" s="121"/>
      <c r="E264" s="101"/>
      <c r="F264" s="363" t="s">
        <v>27</v>
      </c>
      <c r="G264" s="154"/>
    </row>
    <row r="265" spans="1:7" ht="17.25" customHeight="1">
      <c r="A265" s="107"/>
      <c r="B265" s="108"/>
      <c r="C265" s="108"/>
      <c r="D265" s="121"/>
      <c r="E265" s="101"/>
      <c r="F265" s="364" t="s">
        <v>287</v>
      </c>
      <c r="G265" s="365">
        <v>750</v>
      </c>
    </row>
    <row r="266" spans="1:7" ht="17.25" customHeight="1">
      <c r="A266" s="107"/>
      <c r="B266" s="108"/>
      <c r="C266" s="108"/>
      <c r="D266" s="121"/>
      <c r="E266" s="101"/>
      <c r="F266" s="364" t="s">
        <v>288</v>
      </c>
      <c r="G266" s="365">
        <v>350</v>
      </c>
    </row>
    <row r="267" spans="1:7" ht="17.25" customHeight="1">
      <c r="A267" s="107"/>
      <c r="B267" s="108"/>
      <c r="C267" s="108"/>
      <c r="D267" s="121"/>
      <c r="E267" s="101"/>
      <c r="F267" s="364" t="s">
        <v>289</v>
      </c>
      <c r="G267" s="365">
        <v>250</v>
      </c>
    </row>
    <row r="268" spans="1:7" ht="17.25" customHeight="1" thickBot="1">
      <c r="A268" s="390"/>
      <c r="B268" s="391"/>
      <c r="C268" s="391"/>
      <c r="D268" s="347"/>
      <c r="E268" s="348"/>
      <c r="F268" s="392" t="s">
        <v>290</v>
      </c>
      <c r="G268" s="385">
        <v>350</v>
      </c>
    </row>
    <row r="269" spans="1:7" ht="17.25" customHeight="1" hidden="1">
      <c r="A269" s="386"/>
      <c r="B269" s="386"/>
      <c r="C269" s="386"/>
      <c r="D269" s="387"/>
      <c r="E269" s="388"/>
      <c r="F269" s="389" t="s">
        <v>237</v>
      </c>
      <c r="G269" s="384">
        <v>566</v>
      </c>
    </row>
    <row r="270" spans="1:6" ht="12.75">
      <c r="A270" s="164"/>
      <c r="B270" s="164"/>
      <c r="C270" s="105"/>
      <c r="D270" s="105"/>
      <c r="E270" s="105"/>
      <c r="F270" s="162"/>
    </row>
    <row r="271" spans="1:6" ht="12.75">
      <c r="A271" s="164"/>
      <c r="B271" s="164"/>
      <c r="C271" s="105"/>
      <c r="D271" s="105"/>
      <c r="E271" s="105"/>
      <c r="F271" s="162"/>
    </row>
    <row r="272" spans="1:6" ht="12.75">
      <c r="A272" s="164"/>
      <c r="B272" s="164"/>
      <c r="C272" s="105"/>
      <c r="D272" s="105"/>
      <c r="E272" s="105"/>
      <c r="F272" s="162"/>
    </row>
    <row r="273" spans="1:7" ht="15.75">
      <c r="A273" s="164"/>
      <c r="B273" s="164"/>
      <c r="C273" s="105"/>
      <c r="D273" s="105"/>
      <c r="E273" s="105"/>
      <c r="F273" s="171" t="s">
        <v>134</v>
      </c>
      <c r="G273" s="172">
        <f>G14+G190+G224+G233+G238+G260</f>
        <v>78263.7</v>
      </c>
    </row>
    <row r="274" spans="1:6" ht="12.75">
      <c r="A274" s="164"/>
      <c r="B274" s="164"/>
      <c r="C274" s="105"/>
      <c r="D274" s="105"/>
      <c r="E274" s="105"/>
      <c r="F274" s="162"/>
    </row>
    <row r="275" spans="1:6" ht="12.75">
      <c r="A275" s="164"/>
      <c r="B275" s="164"/>
      <c r="C275" s="105"/>
      <c r="D275" s="105"/>
      <c r="E275" s="105"/>
      <c r="F275" s="162"/>
    </row>
    <row r="276" spans="1:6" ht="12.75">
      <c r="A276" s="164"/>
      <c r="B276" s="164"/>
      <c r="C276" s="105"/>
      <c r="D276" s="105"/>
      <c r="E276" s="105"/>
      <c r="F276" s="162"/>
    </row>
    <row r="277" spans="1:6" ht="12.75">
      <c r="A277" s="164"/>
      <c r="B277" s="164"/>
      <c r="C277" s="105"/>
      <c r="D277" s="105"/>
      <c r="E277" s="105"/>
      <c r="F277" s="162"/>
    </row>
    <row r="278" spans="1:6" ht="12.75">
      <c r="A278" s="164"/>
      <c r="B278" s="164"/>
      <c r="C278" s="105"/>
      <c r="D278" s="105"/>
      <c r="E278" s="105"/>
      <c r="F278" s="162"/>
    </row>
    <row r="279" spans="1:6" ht="12.75">
      <c r="A279" s="164"/>
      <c r="B279" s="164"/>
      <c r="C279" s="105"/>
      <c r="D279" s="105"/>
      <c r="E279" s="105"/>
      <c r="F279" s="162"/>
    </row>
    <row r="280" spans="1:6" ht="12.75">
      <c r="A280" s="164"/>
      <c r="B280" s="164"/>
      <c r="C280" s="105"/>
      <c r="D280" s="105"/>
      <c r="E280" s="105"/>
      <c r="F280" s="162"/>
    </row>
    <row r="281" spans="1:6" ht="12.75">
      <c r="A281" s="164"/>
      <c r="B281" s="164"/>
      <c r="C281" s="105"/>
      <c r="D281" s="105"/>
      <c r="E281" s="105"/>
      <c r="F281" s="162"/>
    </row>
    <row r="282" spans="1:6" ht="12.75">
      <c r="A282" s="164"/>
      <c r="B282" s="164"/>
      <c r="C282" s="105"/>
      <c r="D282" s="105"/>
      <c r="E282" s="105"/>
      <c r="F282" s="162"/>
    </row>
    <row r="283" spans="1:6" ht="12.75">
      <c r="A283" s="164"/>
      <c r="B283" s="164"/>
      <c r="C283" s="105"/>
      <c r="D283" s="105"/>
      <c r="E283" s="105"/>
      <c r="F283" s="162"/>
    </row>
    <row r="284" spans="1:6" ht="12.75">
      <c r="A284" s="164"/>
      <c r="B284" s="164"/>
      <c r="C284" s="105"/>
      <c r="D284" s="105"/>
      <c r="E284" s="105"/>
      <c r="F284" s="162"/>
    </row>
    <row r="285" spans="1:6" ht="12.75">
      <c r="A285" s="164"/>
      <c r="B285" s="164"/>
      <c r="C285" s="105"/>
      <c r="D285" s="105"/>
      <c r="E285" s="105"/>
      <c r="F285" s="162"/>
    </row>
    <row r="286" spans="1:6" ht="12.75">
      <c r="A286" s="164"/>
      <c r="B286" s="164"/>
      <c r="C286" s="105"/>
      <c r="D286" s="105"/>
      <c r="E286" s="105"/>
      <c r="F286" s="162"/>
    </row>
    <row r="287" spans="1:6" ht="12.75">
      <c r="A287" s="164"/>
      <c r="B287" s="164"/>
      <c r="C287" s="105"/>
      <c r="D287" s="105"/>
      <c r="E287" s="105"/>
      <c r="F287" s="162"/>
    </row>
    <row r="288" spans="1:6" ht="12.75">
      <c r="A288" s="164"/>
      <c r="B288" s="164"/>
      <c r="C288" s="105"/>
      <c r="D288" s="105"/>
      <c r="E288" s="105"/>
      <c r="F288" s="162"/>
    </row>
    <row r="289" spans="1:6" ht="12.75">
      <c r="A289" s="164"/>
      <c r="B289" s="164"/>
      <c r="C289" s="105"/>
      <c r="D289" s="105"/>
      <c r="E289" s="105"/>
      <c r="F289" s="162"/>
    </row>
    <row r="290" spans="1:6" ht="12.75">
      <c r="A290" s="164"/>
      <c r="B290" s="164"/>
      <c r="C290" s="105"/>
      <c r="D290" s="105"/>
      <c r="E290" s="105"/>
      <c r="F290" s="162"/>
    </row>
    <row r="291" spans="1:6" ht="12.75">
      <c r="A291" s="164"/>
      <c r="B291" s="164"/>
      <c r="C291" s="105"/>
      <c r="D291" s="105"/>
      <c r="E291" s="105"/>
      <c r="F291" s="162"/>
    </row>
    <row r="292" spans="1:6" ht="12.75">
      <c r="A292" s="164"/>
      <c r="B292" s="164"/>
      <c r="C292" s="105"/>
      <c r="D292" s="105"/>
      <c r="E292" s="105"/>
      <c r="F292" s="162"/>
    </row>
    <row r="293" spans="1:6" ht="12.75">
      <c r="A293" s="164"/>
      <c r="B293" s="164"/>
      <c r="C293" s="105"/>
      <c r="D293" s="105"/>
      <c r="E293" s="105"/>
      <c r="F293" s="162"/>
    </row>
    <row r="294" spans="1:6" ht="12.75">
      <c r="A294" s="164"/>
      <c r="B294" s="164"/>
      <c r="C294" s="105"/>
      <c r="D294" s="105"/>
      <c r="E294" s="105"/>
      <c r="F294" s="162"/>
    </row>
    <row r="295" spans="1:6" ht="12.75">
      <c r="A295" s="164"/>
      <c r="B295" s="164"/>
      <c r="C295" s="105"/>
      <c r="D295" s="105"/>
      <c r="E295" s="105"/>
      <c r="F295" s="162"/>
    </row>
    <row r="296" spans="1:6" ht="12.75">
      <c r="A296" s="164"/>
      <c r="B296" s="164"/>
      <c r="C296" s="105"/>
      <c r="D296" s="105"/>
      <c r="E296" s="105"/>
      <c r="F296" s="162"/>
    </row>
    <row r="297" spans="1:6" ht="12.75">
      <c r="A297" s="164"/>
      <c r="B297" s="164"/>
      <c r="C297" s="105"/>
      <c r="D297" s="105"/>
      <c r="E297" s="105"/>
      <c r="F297" s="162"/>
    </row>
    <row r="298" spans="1:6" ht="12.75">
      <c r="A298" s="164"/>
      <c r="B298" s="164"/>
      <c r="C298" s="105"/>
      <c r="D298" s="105"/>
      <c r="E298" s="105"/>
      <c r="F298" s="162"/>
    </row>
    <row r="299" spans="1:6" ht="12.75">
      <c r="A299" s="164"/>
      <c r="B299" s="164"/>
      <c r="C299" s="105"/>
      <c r="D299" s="105"/>
      <c r="E299" s="105"/>
      <c r="F299" s="162"/>
    </row>
    <row r="300" spans="1:6" ht="12.75">
      <c r="A300" s="164"/>
      <c r="B300" s="164"/>
      <c r="C300" s="105"/>
      <c r="D300" s="105"/>
      <c r="E300" s="105"/>
      <c r="F300" s="162"/>
    </row>
    <row r="301" spans="1:6" ht="12.75">
      <c r="A301" s="164"/>
      <c r="B301" s="164"/>
      <c r="C301" s="105"/>
      <c r="D301" s="105"/>
      <c r="E301" s="105"/>
      <c r="F301" s="162"/>
    </row>
    <row r="302" spans="1:6" ht="12.75">
      <c r="A302" s="164"/>
      <c r="B302" s="164"/>
      <c r="C302" s="105"/>
      <c r="D302" s="105"/>
      <c r="E302" s="105"/>
      <c r="F302" s="162"/>
    </row>
    <row r="303" spans="1:6" ht="12.75">
      <c r="A303" s="164"/>
      <c r="B303" s="164"/>
      <c r="C303" s="105"/>
      <c r="D303" s="105"/>
      <c r="E303" s="105"/>
      <c r="F303" s="162"/>
    </row>
    <row r="304" spans="1:6" ht="12.75">
      <c r="A304" s="164"/>
      <c r="B304" s="164"/>
      <c r="C304" s="105"/>
      <c r="D304" s="105"/>
      <c r="E304" s="105"/>
      <c r="F304" s="162"/>
    </row>
    <row r="305" spans="1:6" ht="12.75">
      <c r="A305" s="164"/>
      <c r="B305" s="164"/>
      <c r="C305" s="105"/>
      <c r="D305" s="105"/>
      <c r="E305" s="105"/>
      <c r="F305" s="162"/>
    </row>
    <row r="306" spans="1:6" ht="12.75">
      <c r="A306" s="164"/>
      <c r="B306" s="164"/>
      <c r="C306" s="105"/>
      <c r="D306" s="105"/>
      <c r="E306" s="105"/>
      <c r="F306" s="162"/>
    </row>
    <row r="307" spans="1:6" ht="12.75">
      <c r="A307" s="164"/>
      <c r="B307" s="164"/>
      <c r="C307" s="105"/>
      <c r="D307" s="105"/>
      <c r="E307" s="105"/>
      <c r="F307" s="162"/>
    </row>
    <row r="308" spans="1:6" ht="12.75">
      <c r="A308" s="164"/>
      <c r="B308" s="164"/>
      <c r="C308" s="105"/>
      <c r="D308" s="105"/>
      <c r="E308" s="105"/>
      <c r="F308" s="162"/>
    </row>
    <row r="309" spans="1:6" ht="12.75">
      <c r="A309" s="164"/>
      <c r="B309" s="164"/>
      <c r="C309" s="105"/>
      <c r="D309" s="105"/>
      <c r="E309" s="105"/>
      <c r="F309" s="162"/>
    </row>
    <row r="310" spans="1:6" ht="12.75">
      <c r="A310" s="164"/>
      <c r="B310" s="164"/>
      <c r="C310" s="105"/>
      <c r="D310" s="105"/>
      <c r="E310" s="105"/>
      <c r="F310" s="162"/>
    </row>
    <row r="311" spans="1:6" ht="12.75">
      <c r="A311" s="164"/>
      <c r="B311" s="164"/>
      <c r="C311" s="105"/>
      <c r="D311" s="105"/>
      <c r="E311" s="105"/>
      <c r="F311" s="162"/>
    </row>
    <row r="312" spans="1:6" ht="12.75">
      <c r="A312" s="164"/>
      <c r="B312" s="164"/>
      <c r="C312" s="105"/>
      <c r="D312" s="105"/>
      <c r="E312" s="105"/>
      <c r="F312" s="162"/>
    </row>
    <row r="313" spans="1:6" ht="12.75">
      <c r="A313" s="164"/>
      <c r="B313" s="164"/>
      <c r="C313" s="105"/>
      <c r="D313" s="105"/>
      <c r="E313" s="105"/>
      <c r="F313" s="162"/>
    </row>
    <row r="314" spans="1:6" ht="12.75">
      <c r="A314" s="164"/>
      <c r="B314" s="164"/>
      <c r="C314" s="105"/>
      <c r="D314" s="105"/>
      <c r="E314" s="105"/>
      <c r="F314" s="162"/>
    </row>
    <row r="315" spans="1:6" ht="12.75">
      <c r="A315" s="164"/>
      <c r="B315" s="164"/>
      <c r="C315" s="105"/>
      <c r="D315" s="105"/>
      <c r="E315" s="105"/>
      <c r="F315" s="162"/>
    </row>
    <row r="316" spans="1:6" ht="12.75">
      <c r="A316" s="164"/>
      <c r="B316" s="164"/>
      <c r="C316" s="105"/>
      <c r="D316" s="105"/>
      <c r="E316" s="105"/>
      <c r="F316" s="162"/>
    </row>
    <row r="317" spans="1:6" ht="12.75">
      <c r="A317" s="164"/>
      <c r="B317" s="164"/>
      <c r="C317" s="105"/>
      <c r="D317" s="105"/>
      <c r="E317" s="105"/>
      <c r="F317" s="162"/>
    </row>
    <row r="318" spans="1:6" ht="12.75">
      <c r="A318" s="164"/>
      <c r="B318" s="164"/>
      <c r="C318" s="105"/>
      <c r="D318" s="105"/>
      <c r="E318" s="105"/>
      <c r="F318" s="162"/>
    </row>
    <row r="319" spans="1:6" ht="12.75">
      <c r="A319" s="164"/>
      <c r="B319" s="164"/>
      <c r="C319" s="105"/>
      <c r="D319" s="105"/>
      <c r="E319" s="105"/>
      <c r="F319" s="162"/>
    </row>
    <row r="320" spans="1:6" ht="12.75">
      <c r="A320" s="164"/>
      <c r="B320" s="164"/>
      <c r="C320" s="105"/>
      <c r="D320" s="105"/>
      <c r="E320" s="105"/>
      <c r="F320" s="162"/>
    </row>
    <row r="321" spans="1:6" ht="12.75">
      <c r="A321" s="164"/>
      <c r="B321" s="164"/>
      <c r="C321" s="105"/>
      <c r="D321" s="105"/>
      <c r="E321" s="105"/>
      <c r="F321" s="162"/>
    </row>
    <row r="322" spans="1:6" ht="12.75">
      <c r="A322" s="164"/>
      <c r="B322" s="164"/>
      <c r="C322" s="105"/>
      <c r="D322" s="105"/>
      <c r="E322" s="105"/>
      <c r="F322" s="162"/>
    </row>
    <row r="323" spans="1:6" ht="12.75">
      <c r="A323" s="164"/>
      <c r="B323" s="164"/>
      <c r="C323" s="105"/>
      <c r="D323" s="105"/>
      <c r="E323" s="105"/>
      <c r="F323" s="162"/>
    </row>
    <row r="324" spans="1:6" ht="12.75">
      <c r="A324" s="164"/>
      <c r="B324" s="164"/>
      <c r="C324" s="105"/>
      <c r="D324" s="105"/>
      <c r="E324" s="105"/>
      <c r="F324" s="162"/>
    </row>
    <row r="325" spans="1:6" ht="12.75">
      <c r="A325" s="164"/>
      <c r="B325" s="164"/>
      <c r="C325" s="105"/>
      <c r="D325" s="105"/>
      <c r="E325" s="105"/>
      <c r="F325" s="162"/>
    </row>
    <row r="326" spans="1:6" ht="12.75">
      <c r="A326" s="164"/>
      <c r="B326" s="164"/>
      <c r="C326" s="105"/>
      <c r="D326" s="105"/>
      <c r="E326" s="105"/>
      <c r="F326" s="162"/>
    </row>
    <row r="327" spans="1:6" ht="12.75">
      <c r="A327" s="164"/>
      <c r="B327" s="164"/>
      <c r="C327" s="105"/>
      <c r="D327" s="105"/>
      <c r="E327" s="105"/>
      <c r="F327" s="162"/>
    </row>
    <row r="328" spans="1:6" ht="12.75">
      <c r="A328" s="164"/>
      <c r="B328" s="164"/>
      <c r="C328" s="105"/>
      <c r="D328" s="105"/>
      <c r="E328" s="105"/>
      <c r="F328" s="162"/>
    </row>
    <row r="329" spans="1:6" ht="12.75">
      <c r="A329" s="164"/>
      <c r="B329" s="164"/>
      <c r="C329" s="105"/>
      <c r="D329" s="105"/>
      <c r="E329" s="105"/>
      <c r="F329" s="162"/>
    </row>
    <row r="330" spans="1:6" ht="12.75">
      <c r="A330" s="164"/>
      <c r="B330" s="164"/>
      <c r="C330" s="105"/>
      <c r="D330" s="105"/>
      <c r="E330" s="105"/>
      <c r="F330" s="162"/>
    </row>
    <row r="331" spans="1:6" ht="12.75">
      <c r="A331" s="164"/>
      <c r="B331" s="164"/>
      <c r="C331" s="105"/>
      <c r="D331" s="105"/>
      <c r="E331" s="105"/>
      <c r="F331" s="162"/>
    </row>
    <row r="332" spans="1:6" ht="12.75">
      <c r="A332" s="164"/>
      <c r="B332" s="164"/>
      <c r="C332" s="105"/>
      <c r="D332" s="105"/>
      <c r="E332" s="105"/>
      <c r="F332" s="162"/>
    </row>
    <row r="333" spans="1:6" ht="12.75">
      <c r="A333" s="164"/>
      <c r="B333" s="164"/>
      <c r="C333" s="105"/>
      <c r="D333" s="105"/>
      <c r="E333" s="105"/>
      <c r="F333" s="162"/>
    </row>
    <row r="334" spans="1:6" ht="12.75">
      <c r="A334" s="164"/>
      <c r="B334" s="164"/>
      <c r="C334" s="105"/>
      <c r="D334" s="105"/>
      <c r="E334" s="105"/>
      <c r="F334" s="162"/>
    </row>
    <row r="335" spans="1:6" ht="12.75">
      <c r="A335" s="164"/>
      <c r="B335" s="164"/>
      <c r="C335" s="105"/>
      <c r="D335" s="105"/>
      <c r="E335" s="105"/>
      <c r="F335" s="162"/>
    </row>
    <row r="336" spans="1:6" ht="12.75">
      <c r="A336" s="164"/>
      <c r="B336" s="164"/>
      <c r="C336" s="105"/>
      <c r="D336" s="105"/>
      <c r="E336" s="105"/>
      <c r="F336" s="162"/>
    </row>
    <row r="337" spans="1:6" ht="12.75">
      <c r="A337" s="164"/>
      <c r="B337" s="164"/>
      <c r="C337" s="105"/>
      <c r="D337" s="105"/>
      <c r="E337" s="105"/>
      <c r="F337" s="162"/>
    </row>
    <row r="338" spans="1:6" ht="12.75">
      <c r="A338" s="164"/>
      <c r="B338" s="164"/>
      <c r="C338" s="105"/>
      <c r="D338" s="105"/>
      <c r="E338" s="105"/>
      <c r="F338" s="162"/>
    </row>
    <row r="339" spans="1:6" ht="12.75">
      <c r="A339" s="164"/>
      <c r="B339" s="164"/>
      <c r="C339" s="105"/>
      <c r="D339" s="105"/>
      <c r="E339" s="105"/>
      <c r="F339" s="162"/>
    </row>
    <row r="340" spans="1:6" ht="12.75">
      <c r="A340" s="164"/>
      <c r="B340" s="164"/>
      <c r="C340" s="105"/>
      <c r="D340" s="105"/>
      <c r="E340" s="105"/>
      <c r="F340" s="162"/>
    </row>
    <row r="341" spans="1:6" ht="12.75">
      <c r="A341" s="164"/>
      <c r="B341" s="164"/>
      <c r="C341" s="105"/>
      <c r="D341" s="105"/>
      <c r="E341" s="105"/>
      <c r="F341" s="162"/>
    </row>
    <row r="342" spans="1:6" ht="12.75">
      <c r="A342" s="164"/>
      <c r="B342" s="164"/>
      <c r="C342" s="105"/>
      <c r="D342" s="105"/>
      <c r="E342" s="105"/>
      <c r="F342" s="162"/>
    </row>
    <row r="343" spans="1:6" ht="12.75">
      <c r="A343" s="164"/>
      <c r="B343" s="164"/>
      <c r="C343" s="105"/>
      <c r="D343" s="105"/>
      <c r="E343" s="105"/>
      <c r="F343" s="162"/>
    </row>
    <row r="344" spans="1:6" ht="12.75">
      <c r="A344" s="164"/>
      <c r="B344" s="164"/>
      <c r="C344" s="105"/>
      <c r="D344" s="105"/>
      <c r="E344" s="105"/>
      <c r="F344" s="162"/>
    </row>
    <row r="345" spans="1:6" ht="12.75">
      <c r="A345" s="164"/>
      <c r="B345" s="164"/>
      <c r="C345" s="105"/>
      <c r="D345" s="105"/>
      <c r="E345" s="105"/>
      <c r="F345" s="162"/>
    </row>
    <row r="346" spans="1:6" ht="12.75">
      <c r="A346" s="164"/>
      <c r="B346" s="164"/>
      <c r="C346" s="105"/>
      <c r="D346" s="105"/>
      <c r="E346" s="105"/>
      <c r="F346" s="162"/>
    </row>
    <row r="347" spans="1:6" ht="12.75">
      <c r="A347" s="164"/>
      <c r="B347" s="164"/>
      <c r="C347" s="105"/>
      <c r="D347" s="105"/>
      <c r="E347" s="105"/>
      <c r="F347" s="162"/>
    </row>
    <row r="348" spans="1:6" ht="12.75">
      <c r="A348" s="164"/>
      <c r="B348" s="164"/>
      <c r="C348" s="105"/>
      <c r="D348" s="105"/>
      <c r="E348" s="105"/>
      <c r="F348" s="162"/>
    </row>
    <row r="349" spans="1:6" ht="12.75">
      <c r="A349" s="164"/>
      <c r="B349" s="164"/>
      <c r="C349" s="105"/>
      <c r="D349" s="105"/>
      <c r="E349" s="105"/>
      <c r="F349" s="162"/>
    </row>
    <row r="350" spans="1:6" ht="12.75">
      <c r="A350" s="164"/>
      <c r="B350" s="164"/>
      <c r="C350" s="105"/>
      <c r="D350" s="105"/>
      <c r="E350" s="105"/>
      <c r="F350" s="162"/>
    </row>
    <row r="351" spans="1:6" ht="12.75">
      <c r="A351" s="164"/>
      <c r="B351" s="164"/>
      <c r="C351" s="105"/>
      <c r="D351" s="105"/>
      <c r="E351" s="105"/>
      <c r="F351" s="162"/>
    </row>
    <row r="352" spans="1:6" ht="12.75">
      <c r="A352" s="164"/>
      <c r="B352" s="164"/>
      <c r="C352" s="105"/>
      <c r="D352" s="105"/>
      <c r="E352" s="105"/>
      <c r="F352" s="162"/>
    </row>
  </sheetData>
  <sheetProtection/>
  <mergeCells count="58">
    <mergeCell ref="E49:F49"/>
    <mergeCell ref="E53:F53"/>
    <mergeCell ref="A11:D11"/>
    <mergeCell ref="E27:F27"/>
    <mergeCell ref="E48:F48"/>
    <mergeCell ref="E11:E12"/>
    <mergeCell ref="F11:F12"/>
    <mergeCell ref="E185:F185"/>
    <mergeCell ref="E186:F186"/>
    <mergeCell ref="E160:F160"/>
    <mergeCell ref="E161:F161"/>
    <mergeCell ref="E181:F181"/>
    <mergeCell ref="E178:F178"/>
    <mergeCell ref="E182:F182"/>
    <mergeCell ref="E177:F177"/>
    <mergeCell ref="E241:F241"/>
    <mergeCell ref="E260:F260"/>
    <mergeCell ref="E261:F261"/>
    <mergeCell ref="E240:F240"/>
    <mergeCell ref="E247:F247"/>
    <mergeCell ref="E259:F259"/>
    <mergeCell ref="E238:F238"/>
    <mergeCell ref="E239:F239"/>
    <mergeCell ref="E221:F221"/>
    <mergeCell ref="E224:F224"/>
    <mergeCell ref="E225:F225"/>
    <mergeCell ref="E234:F234"/>
    <mergeCell ref="E235:F235"/>
    <mergeCell ref="E233:F233"/>
    <mergeCell ref="E226:F226"/>
    <mergeCell ref="E193:F193"/>
    <mergeCell ref="E191:F191"/>
    <mergeCell ref="E192:F192"/>
    <mergeCell ref="E190:F190"/>
    <mergeCell ref="E72:F72"/>
    <mergeCell ref="E127:F127"/>
    <mergeCell ref="E143:F143"/>
    <mergeCell ref="E142:F142"/>
    <mergeCell ref="F6:G6"/>
    <mergeCell ref="A8:G8"/>
    <mergeCell ref="E47:F47"/>
    <mergeCell ref="E62:F62"/>
    <mergeCell ref="E61:F61"/>
    <mergeCell ref="A9:G9"/>
    <mergeCell ref="E28:F28"/>
    <mergeCell ref="G11:G12"/>
    <mergeCell ref="E14:F14"/>
    <mergeCell ref="E26:F26"/>
    <mergeCell ref="E159:F159"/>
    <mergeCell ref="E176:F176"/>
    <mergeCell ref="F1:G1"/>
    <mergeCell ref="F2:G2"/>
    <mergeCell ref="F3:G3"/>
    <mergeCell ref="F4:G4"/>
    <mergeCell ref="E144:F144"/>
    <mergeCell ref="E90:F90"/>
    <mergeCell ref="E126:F126"/>
    <mergeCell ref="F5:G5"/>
  </mergeCells>
  <printOptions/>
  <pageMargins left="0.25" right="0.17" top="0.49" bottom="0.55" header="0.13" footer="0.08"/>
  <pageSetup horizontalDpi="300" verticalDpi="300" orientation="portrait" paperSize="9" scale="80" r:id="rId4"/>
  <rowBreaks count="3" manualBreakCount="3">
    <brk id="62" max="6" man="1"/>
    <brk id="158" max="6" man="1"/>
    <brk id="232" max="6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29"/>
  <sheetViews>
    <sheetView zoomScale="90" zoomScaleNormal="90" zoomScaleSheetLayoutView="50" workbookViewId="0" topLeftCell="A1">
      <selection activeCell="H5" sqref="H5:I5"/>
    </sheetView>
  </sheetViews>
  <sheetFormatPr defaultColWidth="8.875" defaultRowHeight="12.75"/>
  <cols>
    <col min="1" max="1" width="2.625" style="90" customWidth="1"/>
    <col min="2" max="2" width="8.875" style="90" customWidth="1"/>
    <col min="3" max="3" width="6.875" style="165" customWidth="1"/>
    <col min="4" max="4" width="7.875" style="166" customWidth="1"/>
    <col min="5" max="5" width="12.25390625" style="90" customWidth="1"/>
    <col min="6" max="6" width="8.625" style="90" customWidth="1"/>
    <col min="7" max="7" width="12.625" style="90" hidden="1" customWidth="1"/>
    <col min="8" max="8" width="74.625" style="90" customWidth="1"/>
    <col min="9" max="9" width="15.625" style="163" customWidth="1"/>
    <col min="10" max="10" width="9.875" style="90" bestFit="1" customWidth="1"/>
    <col min="11" max="16384" width="8.875" style="90" customWidth="1"/>
  </cols>
  <sheetData>
    <row r="1" spans="3:9" ht="12.75">
      <c r="C1" s="167"/>
      <c r="D1" s="167"/>
      <c r="H1" s="462" t="s">
        <v>160</v>
      </c>
      <c r="I1" s="463"/>
    </row>
    <row r="2" spans="3:9" ht="15.75">
      <c r="C2" s="167"/>
      <c r="D2" s="167"/>
      <c r="H2" s="436" t="s">
        <v>297</v>
      </c>
      <c r="I2" s="436"/>
    </row>
    <row r="3" spans="3:9" ht="15.75">
      <c r="C3" s="167"/>
      <c r="D3" s="167"/>
      <c r="H3" s="436" t="s">
        <v>158</v>
      </c>
      <c r="I3" s="436"/>
    </row>
    <row r="4" spans="3:9" ht="15.75">
      <c r="C4" s="167"/>
      <c r="D4" s="167"/>
      <c r="H4" s="436" t="s">
        <v>159</v>
      </c>
      <c r="I4" s="436"/>
    </row>
    <row r="5" spans="3:9" ht="15.75">
      <c r="C5" s="167"/>
      <c r="D5" s="167"/>
      <c r="H5" s="436" t="s">
        <v>310</v>
      </c>
      <c r="I5" s="436"/>
    </row>
    <row r="6" spans="3:9" ht="12.75">
      <c r="C6" s="167"/>
      <c r="D6" s="167"/>
      <c r="H6" s="463"/>
      <c r="I6" s="463"/>
    </row>
    <row r="7" spans="3:4" ht="12.75">
      <c r="C7" s="167"/>
      <c r="D7" s="167"/>
    </row>
    <row r="8" spans="3:9" ht="18">
      <c r="C8" s="468" t="s">
        <v>295</v>
      </c>
      <c r="D8" s="468"/>
      <c r="E8" s="468"/>
      <c r="F8" s="468"/>
      <c r="G8" s="468"/>
      <c r="H8" s="468"/>
      <c r="I8" s="468"/>
    </row>
    <row r="9" spans="3:9" ht="18">
      <c r="C9" s="468" t="s">
        <v>203</v>
      </c>
      <c r="D9" s="468"/>
      <c r="E9" s="468"/>
      <c r="F9" s="468"/>
      <c r="G9" s="468"/>
      <c r="H9" s="468"/>
      <c r="I9" s="468"/>
    </row>
    <row r="10" spans="3:10" ht="17.25" customHeight="1" thickBot="1">
      <c r="C10" s="156"/>
      <c r="D10" s="157"/>
      <c r="E10" s="157"/>
      <c r="F10" s="158"/>
      <c r="G10" s="159"/>
      <c r="H10" s="160"/>
      <c r="I10" s="161"/>
      <c r="J10" s="306"/>
    </row>
    <row r="11" spans="2:9" ht="16.5" customHeight="1">
      <c r="B11" s="516" t="s">
        <v>57</v>
      </c>
      <c r="C11" s="502" t="s">
        <v>6</v>
      </c>
      <c r="D11" s="502"/>
      <c r="E11" s="502"/>
      <c r="F11" s="503"/>
      <c r="G11" s="504" t="s">
        <v>104</v>
      </c>
      <c r="H11" s="506" t="s">
        <v>135</v>
      </c>
      <c r="I11" s="475" t="s">
        <v>136</v>
      </c>
    </row>
    <row r="12" spans="2:9" ht="18" customHeight="1" thickBot="1">
      <c r="B12" s="517"/>
      <c r="C12" s="334" t="s">
        <v>7</v>
      </c>
      <c r="D12" s="291" t="s">
        <v>8</v>
      </c>
      <c r="E12" s="291" t="s">
        <v>9</v>
      </c>
      <c r="F12" s="292" t="s">
        <v>10</v>
      </c>
      <c r="G12" s="505"/>
      <c r="H12" s="507"/>
      <c r="I12" s="476"/>
    </row>
    <row r="13" spans="2:9" ht="9" customHeight="1" thickBot="1">
      <c r="B13" s="345"/>
      <c r="C13" s="368"/>
      <c r="D13" s="369"/>
      <c r="E13" s="369"/>
      <c r="F13" s="369"/>
      <c r="G13" s="370"/>
      <c r="H13" s="371"/>
      <c r="I13" s="372"/>
    </row>
    <row r="14" spans="2:9" ht="21.75" customHeight="1" thickBot="1">
      <c r="B14" s="520" t="s">
        <v>213</v>
      </c>
      <c r="C14" s="521"/>
      <c r="D14" s="521"/>
      <c r="E14" s="521"/>
      <c r="F14" s="521"/>
      <c r="G14" s="521"/>
      <c r="H14" s="522"/>
      <c r="I14" s="393">
        <f>I16+I194+I205+I214+I219+I234</f>
        <v>66220.1</v>
      </c>
    </row>
    <row r="15" spans="2:9" ht="9" customHeight="1">
      <c r="B15" s="344"/>
      <c r="C15" s="373"/>
      <c r="D15" s="374"/>
      <c r="E15" s="374"/>
      <c r="F15" s="374"/>
      <c r="G15" s="367"/>
      <c r="H15" s="375"/>
      <c r="I15" s="376"/>
    </row>
    <row r="16" spans="2:9" ht="15">
      <c r="B16" s="319">
        <v>900</v>
      </c>
      <c r="C16" s="337" t="s">
        <v>12</v>
      </c>
      <c r="D16" s="320"/>
      <c r="E16" s="320"/>
      <c r="F16" s="320"/>
      <c r="G16" s="499" t="s">
        <v>137</v>
      </c>
      <c r="H16" s="500"/>
      <c r="I16" s="351">
        <f>I17</f>
        <v>45390</v>
      </c>
    </row>
    <row r="17" spans="2:9" ht="15" customHeight="1">
      <c r="B17" s="356"/>
      <c r="C17" s="335"/>
      <c r="D17" s="94"/>
      <c r="E17" s="94"/>
      <c r="F17" s="94"/>
      <c r="G17" s="95"/>
      <c r="H17" s="97" t="s">
        <v>138</v>
      </c>
      <c r="I17" s="98">
        <f>I18+I21+I23+I25</f>
        <v>45390</v>
      </c>
    </row>
    <row r="18" spans="2:9" ht="71.25" customHeight="1">
      <c r="B18" s="356"/>
      <c r="C18" s="335"/>
      <c r="D18" s="94"/>
      <c r="E18" s="94"/>
      <c r="F18" s="125" t="s">
        <v>231</v>
      </c>
      <c r="G18" s="125"/>
      <c r="H18" s="298" t="s">
        <v>232</v>
      </c>
      <c r="I18" s="98">
        <f>I19+I20</f>
        <v>30506</v>
      </c>
    </row>
    <row r="19" spans="2:9" ht="15.75">
      <c r="B19" s="356"/>
      <c r="C19" s="335"/>
      <c r="D19" s="94"/>
      <c r="E19" s="94"/>
      <c r="F19" s="300" t="s">
        <v>219</v>
      </c>
      <c r="G19" s="132"/>
      <c r="H19" s="91" t="s">
        <v>226</v>
      </c>
      <c r="I19" s="102">
        <f>I32+I57</f>
        <v>26385.600000000002</v>
      </c>
    </row>
    <row r="20" spans="2:9" ht="15.75">
      <c r="B20" s="356"/>
      <c r="C20" s="335"/>
      <c r="D20" s="94"/>
      <c r="E20" s="94"/>
      <c r="F20" s="300" t="s">
        <v>224</v>
      </c>
      <c r="G20" s="133"/>
      <c r="H20" s="91" t="s">
        <v>227</v>
      </c>
      <c r="I20" s="102">
        <f>I35+I58</f>
        <v>4120.4</v>
      </c>
    </row>
    <row r="21" spans="2:9" ht="15.75">
      <c r="B21" s="356"/>
      <c r="C21" s="335"/>
      <c r="D21" s="94"/>
      <c r="E21" s="94"/>
      <c r="F21" s="125" t="s">
        <v>28</v>
      </c>
      <c r="G21" s="132"/>
      <c r="H21" s="100" t="s">
        <v>233</v>
      </c>
      <c r="I21" s="98">
        <f>I22</f>
        <v>13474.2</v>
      </c>
    </row>
    <row r="22" spans="2:9" ht="15.75">
      <c r="B22" s="356"/>
      <c r="C22" s="335"/>
      <c r="D22" s="94"/>
      <c r="E22" s="94"/>
      <c r="F22" s="121" t="s">
        <v>225</v>
      </c>
      <c r="G22" s="101"/>
      <c r="H22" s="91" t="s">
        <v>228</v>
      </c>
      <c r="I22" s="102">
        <f>I37+I53+I60+I182</f>
        <v>13474.2</v>
      </c>
    </row>
    <row r="23" spans="2:9" ht="15.75">
      <c r="B23" s="356"/>
      <c r="C23" s="335"/>
      <c r="D23" s="94"/>
      <c r="E23" s="94"/>
      <c r="F23" s="125" t="s">
        <v>238</v>
      </c>
      <c r="G23" s="143"/>
      <c r="H23" s="151" t="s">
        <v>239</v>
      </c>
      <c r="I23" s="98">
        <f>I24</f>
        <v>1130.5</v>
      </c>
    </row>
    <row r="24" spans="2:9" ht="15.75">
      <c r="B24" s="356"/>
      <c r="C24" s="335"/>
      <c r="D24" s="94"/>
      <c r="E24" s="94"/>
      <c r="F24" s="300" t="s">
        <v>240</v>
      </c>
      <c r="G24" s="301"/>
      <c r="H24" s="326" t="s">
        <v>241</v>
      </c>
      <c r="I24" s="102">
        <f>I62</f>
        <v>1130.5</v>
      </c>
    </row>
    <row r="25" spans="2:9" ht="15.75">
      <c r="B25" s="356"/>
      <c r="C25" s="335"/>
      <c r="D25" s="94"/>
      <c r="E25" s="94"/>
      <c r="F25" s="310" t="s">
        <v>259</v>
      </c>
      <c r="G25" s="301"/>
      <c r="H25" s="126" t="s">
        <v>260</v>
      </c>
      <c r="I25" s="98">
        <f>I26+I27</f>
        <v>279.3</v>
      </c>
    </row>
    <row r="26" spans="2:9" ht="15.75">
      <c r="B26" s="356"/>
      <c r="C26" s="335"/>
      <c r="D26" s="94"/>
      <c r="E26" s="94"/>
      <c r="F26" s="300" t="s">
        <v>261</v>
      </c>
      <c r="G26" s="301"/>
      <c r="H26" s="326" t="s">
        <v>262</v>
      </c>
      <c r="I26" s="102">
        <f>I186</f>
        <v>150</v>
      </c>
    </row>
    <row r="27" spans="2:9" ht="15.75">
      <c r="B27" s="356"/>
      <c r="C27" s="335"/>
      <c r="D27" s="94"/>
      <c r="E27" s="94"/>
      <c r="F27" s="300" t="s">
        <v>264</v>
      </c>
      <c r="G27" s="301"/>
      <c r="H27" s="326" t="s">
        <v>265</v>
      </c>
      <c r="I27" s="102">
        <f>I191</f>
        <v>129.3</v>
      </c>
    </row>
    <row r="28" spans="2:9" ht="33.75" customHeight="1">
      <c r="B28" s="93">
        <v>900</v>
      </c>
      <c r="C28" s="335" t="s">
        <v>12</v>
      </c>
      <c r="D28" s="94" t="s">
        <v>13</v>
      </c>
      <c r="E28" s="94"/>
      <c r="F28" s="94"/>
      <c r="G28" s="473" t="s">
        <v>14</v>
      </c>
      <c r="H28" s="477"/>
      <c r="I28" s="98">
        <f>I29</f>
        <v>1435.1000000000001</v>
      </c>
    </row>
    <row r="29" spans="2:9" ht="36.75" customHeight="1">
      <c r="B29" s="93">
        <v>900</v>
      </c>
      <c r="C29" s="335" t="s">
        <v>12</v>
      </c>
      <c r="D29" s="94" t="s">
        <v>13</v>
      </c>
      <c r="E29" s="99" t="s">
        <v>221</v>
      </c>
      <c r="F29" s="101"/>
      <c r="G29" s="471" t="s">
        <v>220</v>
      </c>
      <c r="H29" s="472"/>
      <c r="I29" s="98">
        <f>I30</f>
        <v>1435.1000000000001</v>
      </c>
    </row>
    <row r="30" spans="2:9" ht="24.75" customHeight="1">
      <c r="B30" s="319">
        <v>900</v>
      </c>
      <c r="C30" s="337" t="s">
        <v>12</v>
      </c>
      <c r="D30" s="320" t="s">
        <v>13</v>
      </c>
      <c r="E30" s="317" t="s">
        <v>223</v>
      </c>
      <c r="F30" s="320"/>
      <c r="G30" s="490" t="s">
        <v>222</v>
      </c>
      <c r="H30" s="491"/>
      <c r="I30" s="323">
        <f>I31+I36</f>
        <v>1435.1000000000001</v>
      </c>
    </row>
    <row r="31" spans="2:9" ht="63">
      <c r="B31" s="356"/>
      <c r="C31" s="335"/>
      <c r="D31" s="94"/>
      <c r="E31" s="99"/>
      <c r="F31" s="94" t="s">
        <v>231</v>
      </c>
      <c r="G31" s="95"/>
      <c r="H31" s="298" t="s">
        <v>232</v>
      </c>
      <c r="I31" s="98">
        <f>I32+I35</f>
        <v>1295.4</v>
      </c>
    </row>
    <row r="32" spans="2:9" ht="19.5" customHeight="1">
      <c r="B32" s="356"/>
      <c r="C32" s="336"/>
      <c r="D32" s="108"/>
      <c r="E32" s="109"/>
      <c r="F32" s="121" t="s">
        <v>219</v>
      </c>
      <c r="G32" s="101">
        <v>210</v>
      </c>
      <c r="H32" s="91" t="s">
        <v>226</v>
      </c>
      <c r="I32" s="102">
        <f>I33+I34</f>
        <v>1225</v>
      </c>
    </row>
    <row r="33" spans="2:9" ht="15.75" hidden="1">
      <c r="B33" s="356"/>
      <c r="C33" s="336"/>
      <c r="D33" s="108"/>
      <c r="E33" s="109"/>
      <c r="F33" s="121"/>
      <c r="G33" s="101">
        <v>211</v>
      </c>
      <c r="H33" s="91" t="s">
        <v>139</v>
      </c>
      <c r="I33" s="102">
        <v>1048.8</v>
      </c>
    </row>
    <row r="34" spans="2:9" ht="15.75" hidden="1">
      <c r="B34" s="356"/>
      <c r="C34" s="336"/>
      <c r="D34" s="108"/>
      <c r="E34" s="109"/>
      <c r="F34" s="121"/>
      <c r="G34" s="101">
        <v>213</v>
      </c>
      <c r="H34" s="91" t="s">
        <v>140</v>
      </c>
      <c r="I34" s="92">
        <v>176.2</v>
      </c>
    </row>
    <row r="35" spans="2:9" ht="15.75">
      <c r="B35" s="356"/>
      <c r="C35" s="336"/>
      <c r="D35" s="108"/>
      <c r="E35" s="109"/>
      <c r="F35" s="121" t="s">
        <v>224</v>
      </c>
      <c r="G35" s="101">
        <v>212</v>
      </c>
      <c r="H35" s="91" t="s">
        <v>227</v>
      </c>
      <c r="I35" s="102">
        <v>70.4</v>
      </c>
    </row>
    <row r="36" spans="2:9" ht="15.75">
      <c r="B36" s="356"/>
      <c r="C36" s="336"/>
      <c r="D36" s="108"/>
      <c r="E36" s="109"/>
      <c r="F36" s="94" t="s">
        <v>28</v>
      </c>
      <c r="G36" s="99"/>
      <c r="H36" s="100" t="s">
        <v>233</v>
      </c>
      <c r="I36" s="98">
        <f>I37</f>
        <v>139.7</v>
      </c>
    </row>
    <row r="37" spans="2:9" ht="15.75">
      <c r="B37" s="356"/>
      <c r="C37" s="336"/>
      <c r="D37" s="108"/>
      <c r="E37" s="109"/>
      <c r="F37" s="121" t="s">
        <v>225</v>
      </c>
      <c r="G37" s="101">
        <v>220</v>
      </c>
      <c r="H37" s="91" t="s">
        <v>228</v>
      </c>
      <c r="I37" s="92">
        <f>SUM(I38:I43)</f>
        <v>139.7</v>
      </c>
    </row>
    <row r="38" spans="2:9" ht="15.75" hidden="1">
      <c r="B38" s="356"/>
      <c r="C38" s="336"/>
      <c r="D38" s="110"/>
      <c r="E38" s="111"/>
      <c r="F38" s="103"/>
      <c r="G38" s="101">
        <v>221</v>
      </c>
      <c r="H38" s="91" t="s">
        <v>103</v>
      </c>
      <c r="I38" s="112"/>
    </row>
    <row r="39" spans="2:9" ht="15.75" hidden="1">
      <c r="B39" s="356"/>
      <c r="C39" s="336"/>
      <c r="D39" s="108"/>
      <c r="E39" s="109"/>
      <c r="F39" s="94"/>
      <c r="G39" s="101">
        <v>222</v>
      </c>
      <c r="H39" s="91" t="s">
        <v>141</v>
      </c>
      <c r="I39" s="92"/>
    </row>
    <row r="40" spans="2:9" ht="15.75" hidden="1">
      <c r="B40" s="356"/>
      <c r="C40" s="336"/>
      <c r="D40" s="110"/>
      <c r="E40" s="111"/>
      <c r="F40" s="103"/>
      <c r="G40" s="101">
        <v>223</v>
      </c>
      <c r="H40" s="91" t="s">
        <v>152</v>
      </c>
      <c r="I40" s="112"/>
    </row>
    <row r="41" spans="2:9" ht="15.75" hidden="1">
      <c r="B41" s="356"/>
      <c r="C41" s="336"/>
      <c r="D41" s="110"/>
      <c r="E41" s="111"/>
      <c r="F41" s="103"/>
      <c r="G41" s="101">
        <v>224</v>
      </c>
      <c r="H41" s="91" t="s">
        <v>143</v>
      </c>
      <c r="I41" s="112"/>
    </row>
    <row r="42" spans="2:9" ht="15.75" hidden="1">
      <c r="B42" s="356"/>
      <c r="C42" s="336"/>
      <c r="D42" s="110"/>
      <c r="E42" s="111"/>
      <c r="F42" s="103"/>
      <c r="G42" s="101">
        <v>225</v>
      </c>
      <c r="H42" s="91" t="s">
        <v>144</v>
      </c>
      <c r="I42" s="112"/>
    </row>
    <row r="43" spans="2:9" ht="15.75" hidden="1">
      <c r="B43" s="356"/>
      <c r="C43" s="336"/>
      <c r="D43" s="108"/>
      <c r="E43" s="109"/>
      <c r="F43" s="94"/>
      <c r="G43" s="101">
        <v>226</v>
      </c>
      <c r="H43" s="91" t="s">
        <v>145</v>
      </c>
      <c r="I43" s="92">
        <v>139.7</v>
      </c>
    </row>
    <row r="44" spans="2:9" ht="15.75" hidden="1">
      <c r="B44" s="356"/>
      <c r="C44" s="336"/>
      <c r="D44" s="110"/>
      <c r="E44" s="111"/>
      <c r="F44" s="110"/>
      <c r="G44" s="115">
        <v>260</v>
      </c>
      <c r="H44" s="116" t="s">
        <v>146</v>
      </c>
      <c r="I44" s="112"/>
    </row>
    <row r="45" spans="2:9" ht="31.5" hidden="1">
      <c r="B45" s="356"/>
      <c r="C45" s="336"/>
      <c r="D45" s="110"/>
      <c r="E45" s="111"/>
      <c r="F45" s="110"/>
      <c r="G45" s="113">
        <v>263</v>
      </c>
      <c r="H45" s="114" t="s">
        <v>153</v>
      </c>
      <c r="I45" s="112"/>
    </row>
    <row r="46" spans="2:9" ht="15.75" hidden="1">
      <c r="B46" s="356"/>
      <c r="C46" s="336"/>
      <c r="D46" s="110"/>
      <c r="E46" s="111"/>
      <c r="F46" s="110"/>
      <c r="G46" s="115">
        <v>300</v>
      </c>
      <c r="H46" s="116" t="s">
        <v>149</v>
      </c>
      <c r="I46" s="112"/>
    </row>
    <row r="47" spans="2:9" ht="15.75" hidden="1">
      <c r="B47" s="356"/>
      <c r="C47" s="336"/>
      <c r="D47" s="110"/>
      <c r="E47" s="111"/>
      <c r="F47" s="110"/>
      <c r="G47" s="117">
        <v>310</v>
      </c>
      <c r="H47" s="118" t="s">
        <v>150</v>
      </c>
      <c r="I47" s="112"/>
    </row>
    <row r="48" spans="2:9" ht="15.75" hidden="1">
      <c r="B48" s="356"/>
      <c r="C48" s="336"/>
      <c r="D48" s="110"/>
      <c r="E48" s="111"/>
      <c r="F48" s="110"/>
      <c r="G48" s="117">
        <v>340</v>
      </c>
      <c r="H48" s="118" t="s">
        <v>151</v>
      </c>
      <c r="I48" s="112"/>
    </row>
    <row r="49" spans="2:9" ht="51.75" customHeight="1">
      <c r="B49" s="93">
        <v>900</v>
      </c>
      <c r="C49" s="335" t="s">
        <v>12</v>
      </c>
      <c r="D49" s="94" t="s">
        <v>30</v>
      </c>
      <c r="E49" s="94"/>
      <c r="F49" s="94"/>
      <c r="G49" s="469" t="s">
        <v>31</v>
      </c>
      <c r="H49" s="470"/>
      <c r="I49" s="96">
        <f>I50</f>
        <v>214</v>
      </c>
    </row>
    <row r="50" spans="2:9" ht="38.25" customHeight="1">
      <c r="B50" s="319">
        <v>900</v>
      </c>
      <c r="C50" s="337" t="s">
        <v>12</v>
      </c>
      <c r="D50" s="320" t="s">
        <v>30</v>
      </c>
      <c r="E50" s="320" t="s">
        <v>229</v>
      </c>
      <c r="F50" s="320"/>
      <c r="G50" s="518" t="s">
        <v>230</v>
      </c>
      <c r="H50" s="519"/>
      <c r="I50" s="394">
        <f>I51</f>
        <v>214</v>
      </c>
    </row>
    <row r="51" spans="2:9" ht="35.25" customHeight="1" hidden="1">
      <c r="B51" s="93">
        <v>900</v>
      </c>
      <c r="C51" s="335" t="s">
        <v>12</v>
      </c>
      <c r="D51" s="94" t="s">
        <v>30</v>
      </c>
      <c r="E51" s="94" t="s">
        <v>229</v>
      </c>
      <c r="F51" s="94"/>
      <c r="G51" s="471" t="s">
        <v>32</v>
      </c>
      <c r="H51" s="472"/>
      <c r="I51" s="168">
        <f>I53</f>
        <v>214</v>
      </c>
    </row>
    <row r="52" spans="2:9" ht="35.25" customHeight="1">
      <c r="B52" s="356"/>
      <c r="C52" s="335"/>
      <c r="D52" s="119"/>
      <c r="E52" s="94"/>
      <c r="F52" s="94" t="s">
        <v>28</v>
      </c>
      <c r="G52" s="99"/>
      <c r="H52" s="100" t="s">
        <v>233</v>
      </c>
      <c r="I52" s="98">
        <f>I53</f>
        <v>214</v>
      </c>
    </row>
    <row r="53" spans="2:9" ht="15.75">
      <c r="B53" s="356"/>
      <c r="C53" s="336"/>
      <c r="D53" s="120"/>
      <c r="E53" s="108"/>
      <c r="F53" s="121" t="s">
        <v>225</v>
      </c>
      <c r="G53" s="101">
        <v>220</v>
      </c>
      <c r="H53" s="91" t="s">
        <v>228</v>
      </c>
      <c r="I53" s="92">
        <f>I54</f>
        <v>214</v>
      </c>
    </row>
    <row r="54" spans="2:9" ht="15.75" hidden="1">
      <c r="B54" s="356"/>
      <c r="C54" s="336"/>
      <c r="D54" s="120"/>
      <c r="E54" s="108"/>
      <c r="F54" s="108"/>
      <c r="G54" s="121" t="s">
        <v>29</v>
      </c>
      <c r="H54" s="91" t="s">
        <v>147</v>
      </c>
      <c r="I54" s="92">
        <v>214</v>
      </c>
    </row>
    <row r="55" spans="2:9" ht="52.5" customHeight="1">
      <c r="B55" s="319">
        <v>900</v>
      </c>
      <c r="C55" s="337" t="s">
        <v>12</v>
      </c>
      <c r="D55" s="320" t="s">
        <v>33</v>
      </c>
      <c r="E55" s="320"/>
      <c r="F55" s="320"/>
      <c r="G55" s="499" t="s">
        <v>234</v>
      </c>
      <c r="H55" s="500"/>
      <c r="I55" s="383">
        <f>I56+I59+I61</f>
        <v>39517.5</v>
      </c>
    </row>
    <row r="56" spans="2:9" ht="63" hidden="1">
      <c r="B56" s="356"/>
      <c r="C56" s="335"/>
      <c r="D56" s="119"/>
      <c r="E56" s="94"/>
      <c r="F56" s="125" t="s">
        <v>231</v>
      </c>
      <c r="G56" s="125"/>
      <c r="H56" s="298" t="s">
        <v>232</v>
      </c>
      <c r="I56" s="98">
        <f>I57+I58</f>
        <v>29210.600000000002</v>
      </c>
    </row>
    <row r="57" spans="2:9" ht="18" customHeight="1" hidden="1">
      <c r="B57" s="356"/>
      <c r="C57" s="335"/>
      <c r="D57" s="119"/>
      <c r="E57" s="94"/>
      <c r="F57" s="300" t="s">
        <v>219</v>
      </c>
      <c r="G57" s="132"/>
      <c r="H57" s="91" t="s">
        <v>226</v>
      </c>
      <c r="I57" s="102">
        <f>I66+I122</f>
        <v>25160.600000000002</v>
      </c>
    </row>
    <row r="58" spans="2:9" ht="18" customHeight="1" hidden="1">
      <c r="B58" s="356"/>
      <c r="C58" s="335"/>
      <c r="D58" s="119"/>
      <c r="E58" s="94"/>
      <c r="F58" s="300" t="s">
        <v>224</v>
      </c>
      <c r="G58" s="133"/>
      <c r="H58" s="91" t="s">
        <v>227</v>
      </c>
      <c r="I58" s="102">
        <f>I69+I125</f>
        <v>4050</v>
      </c>
    </row>
    <row r="59" spans="2:9" ht="18" customHeight="1" hidden="1">
      <c r="B59" s="356"/>
      <c r="C59" s="335"/>
      <c r="D59" s="119"/>
      <c r="E59" s="94"/>
      <c r="F59" s="125" t="s">
        <v>28</v>
      </c>
      <c r="G59" s="132"/>
      <c r="H59" s="100" t="s">
        <v>233</v>
      </c>
      <c r="I59" s="98">
        <f>I60</f>
        <v>9176.4</v>
      </c>
    </row>
    <row r="60" spans="2:9" ht="18" customHeight="1" hidden="1">
      <c r="B60" s="356"/>
      <c r="C60" s="335"/>
      <c r="D60" s="119"/>
      <c r="E60" s="94"/>
      <c r="F60" s="121" t="s">
        <v>225</v>
      </c>
      <c r="G60" s="101"/>
      <c r="H60" s="91" t="s">
        <v>228</v>
      </c>
      <c r="I60" s="102">
        <f>I71+I127</f>
        <v>9176.4</v>
      </c>
    </row>
    <row r="61" spans="2:9" ht="18" customHeight="1" hidden="1">
      <c r="B61" s="356"/>
      <c r="C61" s="335"/>
      <c r="D61" s="119"/>
      <c r="E61" s="94"/>
      <c r="F61" s="125" t="s">
        <v>238</v>
      </c>
      <c r="G61" s="143"/>
      <c r="H61" s="151" t="s">
        <v>239</v>
      </c>
      <c r="I61" s="102">
        <f>I62</f>
        <v>1130.5</v>
      </c>
    </row>
    <row r="62" spans="2:9" ht="18" customHeight="1" hidden="1">
      <c r="B62" s="356"/>
      <c r="C62" s="335"/>
      <c r="D62" s="119"/>
      <c r="E62" s="94"/>
      <c r="F62" s="300" t="s">
        <v>240</v>
      </c>
      <c r="G62" s="301"/>
      <c r="H62" s="326" t="s">
        <v>241</v>
      </c>
      <c r="I62" s="102">
        <f>I73</f>
        <v>1130.5</v>
      </c>
    </row>
    <row r="63" spans="2:9" ht="56.25" customHeight="1" hidden="1">
      <c r="B63" s="93">
        <v>900</v>
      </c>
      <c r="C63" s="335" t="s">
        <v>12</v>
      </c>
      <c r="D63" s="119" t="s">
        <v>33</v>
      </c>
      <c r="E63" s="94"/>
      <c r="F63" s="94"/>
      <c r="G63" s="473" t="s">
        <v>234</v>
      </c>
      <c r="H63" s="474"/>
      <c r="I63" s="98">
        <f>I64</f>
        <v>11738.6</v>
      </c>
    </row>
    <row r="64" spans="2:9" ht="40.5" customHeight="1">
      <c r="B64" s="319">
        <v>900</v>
      </c>
      <c r="C64" s="337" t="s">
        <v>12</v>
      </c>
      <c r="D64" s="324" t="s">
        <v>33</v>
      </c>
      <c r="E64" s="320" t="s">
        <v>223</v>
      </c>
      <c r="F64" s="320"/>
      <c r="G64" s="490" t="s">
        <v>222</v>
      </c>
      <c r="H64" s="491"/>
      <c r="I64" s="383">
        <f>I65+I70+I72</f>
        <v>11738.6</v>
      </c>
    </row>
    <row r="65" spans="2:9" ht="69.75" customHeight="1">
      <c r="B65" s="356"/>
      <c r="C65" s="336"/>
      <c r="D65" s="120"/>
      <c r="E65" s="108"/>
      <c r="F65" s="125" t="s">
        <v>231</v>
      </c>
      <c r="G65" s="125"/>
      <c r="H65" s="298" t="s">
        <v>232</v>
      </c>
      <c r="I65" s="98">
        <f>I66+I69</f>
        <v>7948.500000000001</v>
      </c>
    </row>
    <row r="66" spans="2:9" ht="18.75" customHeight="1">
      <c r="B66" s="356"/>
      <c r="C66" s="336"/>
      <c r="D66" s="120"/>
      <c r="E66" s="108"/>
      <c r="F66" s="300" t="s">
        <v>219</v>
      </c>
      <c r="G66" s="132"/>
      <c r="H66" s="91" t="s">
        <v>226</v>
      </c>
      <c r="I66" s="102">
        <f>I67+I68</f>
        <v>6962.400000000001</v>
      </c>
    </row>
    <row r="67" spans="2:9" ht="18.75" customHeight="1" hidden="1">
      <c r="B67" s="356"/>
      <c r="C67" s="336"/>
      <c r="D67" s="120"/>
      <c r="E67" s="108"/>
      <c r="F67" s="300"/>
      <c r="G67" s="133"/>
      <c r="H67" s="150" t="s">
        <v>139</v>
      </c>
      <c r="I67" s="102">
        <f>I78+I96</f>
        <v>5384.900000000001</v>
      </c>
    </row>
    <row r="68" spans="2:9" ht="18.75" customHeight="1" hidden="1">
      <c r="B68" s="356"/>
      <c r="C68" s="336"/>
      <c r="D68" s="120"/>
      <c r="E68" s="108"/>
      <c r="F68" s="300"/>
      <c r="G68" s="133"/>
      <c r="H68" s="150" t="s">
        <v>140</v>
      </c>
      <c r="I68" s="102">
        <f>I79+I97</f>
        <v>1577.5</v>
      </c>
    </row>
    <row r="69" spans="2:9" ht="18.75" customHeight="1">
      <c r="B69" s="356"/>
      <c r="C69" s="336"/>
      <c r="D69" s="120"/>
      <c r="E69" s="108"/>
      <c r="F69" s="300" t="s">
        <v>224</v>
      </c>
      <c r="G69" s="133"/>
      <c r="H69" s="91" t="s">
        <v>227</v>
      </c>
      <c r="I69" s="102">
        <f>I80+I98</f>
        <v>986.1</v>
      </c>
    </row>
    <row r="70" spans="2:9" ht="18.75" customHeight="1">
      <c r="B70" s="356"/>
      <c r="C70" s="336"/>
      <c r="D70" s="120"/>
      <c r="E70" s="108"/>
      <c r="F70" s="125" t="s">
        <v>28</v>
      </c>
      <c r="G70" s="132"/>
      <c r="H70" s="100" t="s">
        <v>233</v>
      </c>
      <c r="I70" s="98">
        <f>I71</f>
        <v>2659.6</v>
      </c>
    </row>
    <row r="71" spans="2:9" ht="18.75" customHeight="1">
      <c r="B71" s="356"/>
      <c r="C71" s="336"/>
      <c r="D71" s="120"/>
      <c r="E71" s="108"/>
      <c r="F71" s="121" t="s">
        <v>225</v>
      </c>
      <c r="G71" s="101"/>
      <c r="H71" s="91" t="s">
        <v>228</v>
      </c>
      <c r="I71" s="102">
        <f>I82+I100</f>
        <v>2659.6</v>
      </c>
    </row>
    <row r="72" spans="2:9" ht="18.75" customHeight="1">
      <c r="B72" s="356"/>
      <c r="C72" s="336"/>
      <c r="D72" s="120"/>
      <c r="E72" s="108"/>
      <c r="F72" s="125" t="s">
        <v>238</v>
      </c>
      <c r="G72" s="143"/>
      <c r="H72" s="151" t="s">
        <v>239</v>
      </c>
      <c r="I72" s="98">
        <f>I73</f>
        <v>1130.5</v>
      </c>
    </row>
    <row r="73" spans="2:9" ht="18.75" customHeight="1">
      <c r="B73" s="356"/>
      <c r="C73" s="336"/>
      <c r="D73" s="120"/>
      <c r="E73" s="108"/>
      <c r="F73" s="300" t="s">
        <v>240</v>
      </c>
      <c r="G73" s="301"/>
      <c r="H73" s="326" t="s">
        <v>241</v>
      </c>
      <c r="I73" s="102">
        <f>I118</f>
        <v>1130.5</v>
      </c>
    </row>
    <row r="74" spans="2:9" ht="18.75" customHeight="1">
      <c r="B74" s="93">
        <v>900</v>
      </c>
      <c r="C74" s="338" t="s">
        <v>12</v>
      </c>
      <c r="D74" s="308" t="s">
        <v>33</v>
      </c>
      <c r="E74" s="309" t="s">
        <v>235</v>
      </c>
      <c r="F74" s="309"/>
      <c r="G74" s="478" t="s">
        <v>34</v>
      </c>
      <c r="H74" s="465"/>
      <c r="I74" s="127">
        <f>I76+I81</f>
        <v>1435.1000000000001</v>
      </c>
    </row>
    <row r="75" spans="2:9" ht="24.75" customHeight="1">
      <c r="B75" s="93">
        <v>900</v>
      </c>
      <c r="C75" s="335" t="s">
        <v>12</v>
      </c>
      <c r="D75" s="94" t="s">
        <v>33</v>
      </c>
      <c r="E75" s="99" t="s">
        <v>235</v>
      </c>
      <c r="F75" s="94"/>
      <c r="G75" s="95"/>
      <c r="H75" s="106" t="s">
        <v>26</v>
      </c>
      <c r="I75" s="98">
        <f>I76+I81</f>
        <v>1435.1000000000001</v>
      </c>
    </row>
    <row r="76" spans="2:9" ht="63">
      <c r="B76" s="356"/>
      <c r="C76" s="335"/>
      <c r="D76" s="94"/>
      <c r="E76" s="99"/>
      <c r="F76" s="94" t="s">
        <v>231</v>
      </c>
      <c r="G76" s="95"/>
      <c r="H76" s="298" t="s">
        <v>232</v>
      </c>
      <c r="I76" s="98">
        <f>I77+I80</f>
        <v>1295.4</v>
      </c>
    </row>
    <row r="77" spans="2:9" ht="19.5" customHeight="1">
      <c r="B77" s="356"/>
      <c r="C77" s="336"/>
      <c r="D77" s="108"/>
      <c r="E77" s="109"/>
      <c r="F77" s="121" t="s">
        <v>219</v>
      </c>
      <c r="G77" s="101">
        <v>210</v>
      </c>
      <c r="H77" s="91" t="s">
        <v>226</v>
      </c>
      <c r="I77" s="102">
        <f>I78+I79</f>
        <v>1225</v>
      </c>
    </row>
    <row r="78" spans="2:9" ht="15.75" hidden="1">
      <c r="B78" s="356"/>
      <c r="C78" s="336"/>
      <c r="D78" s="108"/>
      <c r="E78" s="109"/>
      <c r="F78" s="121"/>
      <c r="G78" s="101">
        <v>211</v>
      </c>
      <c r="H78" s="91" t="s">
        <v>139</v>
      </c>
      <c r="I78" s="102">
        <v>1048.8</v>
      </c>
    </row>
    <row r="79" spans="2:9" ht="15.75" hidden="1">
      <c r="B79" s="356"/>
      <c r="C79" s="336"/>
      <c r="D79" s="108"/>
      <c r="E79" s="109"/>
      <c r="F79" s="121"/>
      <c r="G79" s="101">
        <v>213</v>
      </c>
      <c r="H79" s="91" t="s">
        <v>140</v>
      </c>
      <c r="I79" s="92">
        <v>176.2</v>
      </c>
    </row>
    <row r="80" spans="2:9" ht="15.75">
      <c r="B80" s="356"/>
      <c r="C80" s="336"/>
      <c r="D80" s="108"/>
      <c r="E80" s="109"/>
      <c r="F80" s="121" t="s">
        <v>224</v>
      </c>
      <c r="G80" s="101">
        <v>212</v>
      </c>
      <c r="H80" s="91" t="s">
        <v>227</v>
      </c>
      <c r="I80" s="102">
        <v>70.4</v>
      </c>
    </row>
    <row r="81" spans="2:9" ht="15.75">
      <c r="B81" s="356"/>
      <c r="C81" s="336"/>
      <c r="D81" s="108"/>
      <c r="E81" s="109"/>
      <c r="F81" s="94" t="s">
        <v>28</v>
      </c>
      <c r="G81" s="99"/>
      <c r="H81" s="100" t="s">
        <v>233</v>
      </c>
      <c r="I81" s="98">
        <f>I82</f>
        <v>139.7</v>
      </c>
    </row>
    <row r="82" spans="2:9" ht="15.75">
      <c r="B82" s="356"/>
      <c r="C82" s="336"/>
      <c r="D82" s="108"/>
      <c r="E82" s="109"/>
      <c r="F82" s="121" t="s">
        <v>225</v>
      </c>
      <c r="G82" s="101">
        <v>220</v>
      </c>
      <c r="H82" s="91" t="s">
        <v>228</v>
      </c>
      <c r="I82" s="92">
        <v>139.7</v>
      </c>
    </row>
    <row r="83" spans="2:9" ht="18.75" customHeight="1" hidden="1">
      <c r="B83" s="356"/>
      <c r="C83" s="339"/>
      <c r="D83" s="130"/>
      <c r="E83" s="131"/>
      <c r="F83" s="131"/>
      <c r="G83" s="101">
        <v>222</v>
      </c>
      <c r="H83" s="91" t="s">
        <v>141</v>
      </c>
      <c r="I83" s="135"/>
    </row>
    <row r="84" spans="2:9" ht="18.75" customHeight="1" hidden="1">
      <c r="B84" s="356"/>
      <c r="C84" s="340"/>
      <c r="D84" s="138"/>
      <c r="E84" s="139"/>
      <c r="F84" s="139"/>
      <c r="G84" s="101">
        <v>223</v>
      </c>
      <c r="H84" s="91" t="s">
        <v>152</v>
      </c>
      <c r="I84" s="140"/>
    </row>
    <row r="85" spans="2:9" ht="18.75" customHeight="1" hidden="1">
      <c r="B85" s="356"/>
      <c r="C85" s="340"/>
      <c r="D85" s="138"/>
      <c r="E85" s="139"/>
      <c r="F85" s="139"/>
      <c r="G85" s="101">
        <v>224</v>
      </c>
      <c r="H85" s="91" t="s">
        <v>143</v>
      </c>
      <c r="I85" s="140"/>
    </row>
    <row r="86" spans="2:9" ht="18.75" customHeight="1" hidden="1">
      <c r="B86" s="356"/>
      <c r="C86" s="340"/>
      <c r="D86" s="138"/>
      <c r="E86" s="139"/>
      <c r="F86" s="139"/>
      <c r="G86" s="101">
        <v>225</v>
      </c>
      <c r="H86" s="91" t="s">
        <v>144</v>
      </c>
      <c r="I86" s="140"/>
    </row>
    <row r="87" spans="2:9" ht="18.75" customHeight="1" hidden="1">
      <c r="B87" s="356"/>
      <c r="C87" s="340"/>
      <c r="D87" s="138"/>
      <c r="E87" s="139"/>
      <c r="F87" s="139"/>
      <c r="G87" s="115">
        <v>260</v>
      </c>
      <c r="H87" s="116" t="s">
        <v>146</v>
      </c>
      <c r="I87" s="140"/>
    </row>
    <row r="88" spans="2:9" ht="34.5" customHeight="1" hidden="1">
      <c r="B88" s="356"/>
      <c r="C88" s="340"/>
      <c r="D88" s="138"/>
      <c r="E88" s="139"/>
      <c r="F88" s="139"/>
      <c r="G88" s="113">
        <v>263</v>
      </c>
      <c r="H88" s="114" t="s">
        <v>153</v>
      </c>
      <c r="I88" s="140"/>
    </row>
    <row r="89" spans="2:9" ht="18.75" customHeight="1" hidden="1">
      <c r="B89" s="356"/>
      <c r="C89" s="340"/>
      <c r="D89" s="138"/>
      <c r="E89" s="139"/>
      <c r="F89" s="139"/>
      <c r="G89" s="115">
        <v>300</v>
      </c>
      <c r="H89" s="116" t="s">
        <v>149</v>
      </c>
      <c r="I89" s="140"/>
    </row>
    <row r="90" spans="2:9" ht="18.75" customHeight="1" hidden="1">
      <c r="B90" s="356"/>
      <c r="C90" s="340"/>
      <c r="D90" s="138"/>
      <c r="E90" s="139"/>
      <c r="F90" s="139"/>
      <c r="G90" s="117">
        <v>310</v>
      </c>
      <c r="H90" s="118" t="s">
        <v>150</v>
      </c>
      <c r="I90" s="140"/>
    </row>
    <row r="91" spans="2:9" ht="18.75" customHeight="1" hidden="1">
      <c r="B91" s="356"/>
      <c r="C91" s="340"/>
      <c r="D91" s="138"/>
      <c r="E91" s="139"/>
      <c r="F91" s="139"/>
      <c r="G91" s="117">
        <v>340</v>
      </c>
      <c r="H91" s="118" t="s">
        <v>151</v>
      </c>
      <c r="I91" s="140"/>
    </row>
    <row r="92" spans="2:9" ht="60.75" customHeight="1">
      <c r="B92" s="319">
        <v>900</v>
      </c>
      <c r="C92" s="341" t="s">
        <v>12</v>
      </c>
      <c r="D92" s="316" t="s">
        <v>33</v>
      </c>
      <c r="E92" s="317" t="s">
        <v>236</v>
      </c>
      <c r="F92" s="318"/>
      <c r="G92" s="464" t="s">
        <v>154</v>
      </c>
      <c r="H92" s="465"/>
      <c r="I92" s="395">
        <f>I93</f>
        <v>10303.5</v>
      </c>
    </row>
    <row r="93" spans="2:9" ht="18.75" customHeight="1">
      <c r="B93" s="93">
        <v>900</v>
      </c>
      <c r="C93" s="342" t="s">
        <v>12</v>
      </c>
      <c r="D93" s="124" t="s">
        <v>33</v>
      </c>
      <c r="E93" s="99" t="s">
        <v>236</v>
      </c>
      <c r="F93" s="125"/>
      <c r="G93" s="126"/>
      <c r="H93" s="126" t="s">
        <v>26</v>
      </c>
      <c r="I93" s="127">
        <f>I94+I99+I117</f>
        <v>10303.5</v>
      </c>
    </row>
    <row r="94" spans="2:9" ht="63">
      <c r="B94" s="356"/>
      <c r="C94" s="339"/>
      <c r="D94" s="130"/>
      <c r="E94" s="131"/>
      <c r="F94" s="125" t="s">
        <v>231</v>
      </c>
      <c r="G94" s="125"/>
      <c r="H94" s="298" t="s">
        <v>232</v>
      </c>
      <c r="I94" s="127">
        <f>I95+I98</f>
        <v>6653.1</v>
      </c>
    </row>
    <row r="95" spans="2:9" ht="17.25" customHeight="1">
      <c r="B95" s="356"/>
      <c r="C95" s="339"/>
      <c r="D95" s="130"/>
      <c r="E95" s="131"/>
      <c r="F95" s="300" t="s">
        <v>219</v>
      </c>
      <c r="G95" s="305">
        <v>210</v>
      </c>
      <c r="H95" s="91" t="s">
        <v>226</v>
      </c>
      <c r="I95" s="135">
        <f>I96+I97</f>
        <v>5737.400000000001</v>
      </c>
    </row>
    <row r="96" spans="2:9" ht="17.25" customHeight="1" hidden="1">
      <c r="B96" s="356"/>
      <c r="C96" s="339"/>
      <c r="D96" s="130"/>
      <c r="E96" s="131"/>
      <c r="F96" s="300"/>
      <c r="G96" s="133">
        <v>211</v>
      </c>
      <c r="H96" s="150" t="s">
        <v>139</v>
      </c>
      <c r="I96" s="135">
        <v>4336.1</v>
      </c>
    </row>
    <row r="97" spans="2:9" ht="17.25" customHeight="1" hidden="1">
      <c r="B97" s="356"/>
      <c r="C97" s="339"/>
      <c r="D97" s="130"/>
      <c r="E97" s="131"/>
      <c r="F97" s="300"/>
      <c r="G97" s="133">
        <v>213</v>
      </c>
      <c r="H97" s="150" t="s">
        <v>140</v>
      </c>
      <c r="I97" s="135">
        <v>1401.3</v>
      </c>
    </row>
    <row r="98" spans="2:9" ht="17.25" customHeight="1">
      <c r="B98" s="356"/>
      <c r="C98" s="339"/>
      <c r="D98" s="130"/>
      <c r="E98" s="131"/>
      <c r="F98" s="300" t="s">
        <v>224</v>
      </c>
      <c r="G98" s="133">
        <v>212</v>
      </c>
      <c r="H98" s="91" t="s">
        <v>227</v>
      </c>
      <c r="I98" s="135">
        <f>563.2+352.5</f>
        <v>915.7</v>
      </c>
    </row>
    <row r="99" spans="2:9" ht="17.25" customHeight="1">
      <c r="B99" s="356"/>
      <c r="C99" s="339"/>
      <c r="D99" s="130"/>
      <c r="E99" s="131"/>
      <c r="F99" s="125" t="s">
        <v>28</v>
      </c>
      <c r="G99" s="132">
        <v>220</v>
      </c>
      <c r="H99" s="100" t="s">
        <v>233</v>
      </c>
      <c r="I99" s="127">
        <f>I100</f>
        <v>2519.9</v>
      </c>
    </row>
    <row r="100" spans="2:9" ht="17.25" customHeight="1">
      <c r="B100" s="356"/>
      <c r="C100" s="339"/>
      <c r="D100" s="130"/>
      <c r="E100" s="131"/>
      <c r="F100" s="121" t="s">
        <v>225</v>
      </c>
      <c r="G100" s="101">
        <v>220</v>
      </c>
      <c r="H100" s="91" t="s">
        <v>228</v>
      </c>
      <c r="I100" s="127">
        <f>I101+I102+I103+I104+I105+I115+I116</f>
        <v>2519.9</v>
      </c>
    </row>
    <row r="101" spans="2:9" ht="17.25" customHeight="1" hidden="1">
      <c r="B101" s="356"/>
      <c r="C101" s="339"/>
      <c r="D101" s="130"/>
      <c r="E101" s="131"/>
      <c r="F101" s="125"/>
      <c r="G101" s="133">
        <v>221</v>
      </c>
      <c r="H101" s="150" t="s">
        <v>103</v>
      </c>
      <c r="I101" s="135">
        <v>50</v>
      </c>
    </row>
    <row r="102" spans="2:9" ht="17.25" customHeight="1" hidden="1">
      <c r="B102" s="356"/>
      <c r="C102" s="339"/>
      <c r="D102" s="130"/>
      <c r="E102" s="131"/>
      <c r="F102" s="125"/>
      <c r="G102" s="133">
        <v>222</v>
      </c>
      <c r="H102" s="150" t="s">
        <v>141</v>
      </c>
      <c r="I102" s="135">
        <v>160</v>
      </c>
    </row>
    <row r="103" spans="2:9" ht="17.25" customHeight="1" hidden="1">
      <c r="B103" s="356"/>
      <c r="C103" s="339"/>
      <c r="D103" s="130"/>
      <c r="E103" s="131"/>
      <c r="F103" s="125"/>
      <c r="G103" s="133">
        <v>223</v>
      </c>
      <c r="H103" s="150" t="s">
        <v>142</v>
      </c>
      <c r="I103" s="135">
        <v>90</v>
      </c>
    </row>
    <row r="104" spans="2:9" ht="17.25" customHeight="1" hidden="1">
      <c r="B104" s="356"/>
      <c r="C104" s="339"/>
      <c r="D104" s="130"/>
      <c r="E104" s="131"/>
      <c r="F104" s="125"/>
      <c r="G104" s="133">
        <v>225</v>
      </c>
      <c r="H104" s="150" t="s">
        <v>144</v>
      </c>
      <c r="I104" s="135">
        <v>130</v>
      </c>
    </row>
    <row r="105" spans="2:9" ht="17.25" customHeight="1" hidden="1">
      <c r="B105" s="356"/>
      <c r="C105" s="339"/>
      <c r="D105" s="130"/>
      <c r="E105" s="131"/>
      <c r="F105" s="125"/>
      <c r="G105" s="133">
        <v>226</v>
      </c>
      <c r="H105" s="150" t="s">
        <v>145</v>
      </c>
      <c r="I105" s="136">
        <f>I106+I107+I108+I109+I110+I111</f>
        <v>1679.9</v>
      </c>
    </row>
    <row r="106" spans="2:9" ht="17.25" customHeight="1" hidden="1">
      <c r="B106" s="356"/>
      <c r="C106" s="339"/>
      <c r="D106" s="130"/>
      <c r="E106" s="131"/>
      <c r="F106" s="125"/>
      <c r="G106" s="133"/>
      <c r="H106" s="150" t="s">
        <v>207</v>
      </c>
      <c r="I106" s="135">
        <v>1039</v>
      </c>
    </row>
    <row r="107" spans="2:9" ht="17.25" customHeight="1" hidden="1">
      <c r="B107" s="356"/>
      <c r="C107" s="339"/>
      <c r="D107" s="130"/>
      <c r="E107" s="131"/>
      <c r="F107" s="125"/>
      <c r="G107" s="133"/>
      <c r="H107" s="150" t="s">
        <v>210</v>
      </c>
      <c r="I107" s="135">
        <v>410</v>
      </c>
    </row>
    <row r="108" spans="2:9" ht="17.25" customHeight="1" hidden="1">
      <c r="B108" s="356"/>
      <c r="C108" s="339"/>
      <c r="D108" s="130"/>
      <c r="E108" s="131"/>
      <c r="F108" s="125"/>
      <c r="G108" s="133"/>
      <c r="H108" s="150" t="s">
        <v>208</v>
      </c>
      <c r="I108" s="135"/>
    </row>
    <row r="109" spans="2:9" ht="17.25" customHeight="1" hidden="1">
      <c r="B109" s="356"/>
      <c r="C109" s="339"/>
      <c r="D109" s="130"/>
      <c r="E109" s="131"/>
      <c r="F109" s="125"/>
      <c r="G109" s="133"/>
      <c r="H109" s="150" t="s">
        <v>209</v>
      </c>
      <c r="I109" s="135">
        <f>14.7*0.2*10</f>
        <v>29.4</v>
      </c>
    </row>
    <row r="110" spans="2:9" ht="17.25" customHeight="1" hidden="1">
      <c r="B110" s="356"/>
      <c r="C110" s="339"/>
      <c r="D110" s="130"/>
      <c r="E110" s="131"/>
      <c r="F110" s="125"/>
      <c r="G110" s="133"/>
      <c r="H110" s="150" t="s">
        <v>211</v>
      </c>
      <c r="I110" s="135">
        <v>32</v>
      </c>
    </row>
    <row r="111" spans="2:9" ht="17.25" customHeight="1" hidden="1">
      <c r="B111" s="356"/>
      <c r="C111" s="339"/>
      <c r="D111" s="130"/>
      <c r="E111" s="131"/>
      <c r="F111" s="125"/>
      <c r="G111" s="133"/>
      <c r="H111" s="150" t="s">
        <v>237</v>
      </c>
      <c r="I111" s="135">
        <v>169.5</v>
      </c>
    </row>
    <row r="112" spans="2:9" ht="17.25" customHeight="1" hidden="1">
      <c r="B112" s="356"/>
      <c r="C112" s="339"/>
      <c r="D112" s="130"/>
      <c r="E112" s="131"/>
      <c r="F112" s="125"/>
      <c r="G112" s="133">
        <v>260</v>
      </c>
      <c r="H112" s="150" t="s">
        <v>146</v>
      </c>
      <c r="I112" s="145">
        <f>I113</f>
        <v>0</v>
      </c>
    </row>
    <row r="113" spans="2:9" ht="31.5" customHeight="1" hidden="1">
      <c r="B113" s="356"/>
      <c r="C113" s="339"/>
      <c r="D113" s="130"/>
      <c r="E113" s="131"/>
      <c r="F113" s="125"/>
      <c r="G113" s="133">
        <v>263</v>
      </c>
      <c r="H113" s="91" t="s">
        <v>148</v>
      </c>
      <c r="I113" s="145"/>
    </row>
    <row r="114" spans="2:9" ht="17.25" customHeight="1" hidden="1">
      <c r="B114" s="356"/>
      <c r="C114" s="339"/>
      <c r="D114" s="130"/>
      <c r="E114" s="131"/>
      <c r="F114" s="125"/>
      <c r="G114" s="133">
        <v>300</v>
      </c>
      <c r="H114" s="150" t="s">
        <v>149</v>
      </c>
      <c r="I114" s="145">
        <f>SUM(I115:I116)</f>
        <v>410</v>
      </c>
    </row>
    <row r="115" spans="2:9" ht="17.25" customHeight="1" hidden="1">
      <c r="B115" s="356"/>
      <c r="C115" s="339"/>
      <c r="D115" s="130"/>
      <c r="E115" s="131"/>
      <c r="F115" s="125"/>
      <c r="G115" s="133">
        <v>310</v>
      </c>
      <c r="H115" s="150" t="s">
        <v>150</v>
      </c>
      <c r="I115" s="135">
        <v>160</v>
      </c>
    </row>
    <row r="116" spans="2:9" ht="17.25" customHeight="1" hidden="1">
      <c r="B116" s="356"/>
      <c r="C116" s="339"/>
      <c r="D116" s="130"/>
      <c r="E116" s="131"/>
      <c r="F116" s="125"/>
      <c r="G116" s="133">
        <v>340</v>
      </c>
      <c r="H116" s="150" t="s">
        <v>151</v>
      </c>
      <c r="I116" s="135">
        <v>250</v>
      </c>
    </row>
    <row r="117" spans="2:9" ht="17.25" customHeight="1">
      <c r="B117" s="356"/>
      <c r="C117" s="339"/>
      <c r="D117" s="130"/>
      <c r="E117" s="131"/>
      <c r="F117" s="125" t="s">
        <v>238</v>
      </c>
      <c r="G117" s="143"/>
      <c r="H117" s="151" t="s">
        <v>239</v>
      </c>
      <c r="I117" s="136">
        <f>I118</f>
        <v>1130.5</v>
      </c>
    </row>
    <row r="118" spans="2:9" ht="17.25" customHeight="1">
      <c r="B118" s="356"/>
      <c r="C118" s="339"/>
      <c r="D118" s="130"/>
      <c r="E118" s="131"/>
      <c r="F118" s="300" t="s">
        <v>240</v>
      </c>
      <c r="G118" s="301"/>
      <c r="H118" s="326" t="s">
        <v>241</v>
      </c>
      <c r="I118" s="135">
        <f>514.9+334+281.6</f>
        <v>1130.5</v>
      </c>
    </row>
    <row r="119" spans="2:9" ht="17.25" customHeight="1">
      <c r="B119" s="93">
        <v>900</v>
      </c>
      <c r="C119" s="342" t="s">
        <v>12</v>
      </c>
      <c r="D119" s="124" t="s">
        <v>33</v>
      </c>
      <c r="E119" s="125" t="s">
        <v>242</v>
      </c>
      <c r="F119" s="125"/>
      <c r="G119" s="143"/>
      <c r="H119" s="151" t="s">
        <v>155</v>
      </c>
      <c r="I119" s="136">
        <f>I120</f>
        <v>27778.9</v>
      </c>
    </row>
    <row r="120" spans="2:9" ht="17.25" customHeight="1">
      <c r="B120" s="93">
        <v>900</v>
      </c>
      <c r="C120" s="342" t="s">
        <v>12</v>
      </c>
      <c r="D120" s="124" t="s">
        <v>33</v>
      </c>
      <c r="E120" s="125" t="s">
        <v>242</v>
      </c>
      <c r="F120" s="125"/>
      <c r="G120" s="143"/>
      <c r="H120" s="126" t="s">
        <v>26</v>
      </c>
      <c r="I120" s="136">
        <f>I121+I126</f>
        <v>27778.9</v>
      </c>
    </row>
    <row r="121" spans="2:9" ht="69.75" customHeight="1">
      <c r="B121" s="356"/>
      <c r="C121" s="342"/>
      <c r="D121" s="124"/>
      <c r="E121" s="125"/>
      <c r="F121" s="125" t="s">
        <v>231</v>
      </c>
      <c r="G121" s="125"/>
      <c r="H121" s="298" t="s">
        <v>232</v>
      </c>
      <c r="I121" s="136">
        <f>I122+I125</f>
        <v>21262.100000000002</v>
      </c>
    </row>
    <row r="122" spans="2:9" ht="17.25" customHeight="1">
      <c r="B122" s="356"/>
      <c r="C122" s="342"/>
      <c r="D122" s="124"/>
      <c r="E122" s="125"/>
      <c r="F122" s="300" t="s">
        <v>219</v>
      </c>
      <c r="G122" s="305">
        <v>210</v>
      </c>
      <c r="H122" s="91" t="s">
        <v>226</v>
      </c>
      <c r="I122" s="135">
        <f>I131+I148+I165</f>
        <v>18198.2</v>
      </c>
    </row>
    <row r="123" spans="2:9" ht="17.25" customHeight="1">
      <c r="B123" s="356"/>
      <c r="C123" s="342"/>
      <c r="D123" s="124"/>
      <c r="E123" s="125"/>
      <c r="F123" s="300"/>
      <c r="G123" s="133">
        <v>211</v>
      </c>
      <c r="H123" s="150" t="s">
        <v>139</v>
      </c>
      <c r="I123" s="135">
        <f>I132+I149+I166</f>
        <v>13123.7</v>
      </c>
    </row>
    <row r="124" spans="2:9" ht="17.25" customHeight="1">
      <c r="B124" s="356"/>
      <c r="C124" s="342"/>
      <c r="D124" s="124"/>
      <c r="E124" s="125"/>
      <c r="F124" s="300"/>
      <c r="G124" s="133">
        <v>213</v>
      </c>
      <c r="H124" s="150" t="s">
        <v>140</v>
      </c>
      <c r="I124" s="135">
        <f>I132+I149+I166</f>
        <v>13123.7</v>
      </c>
    </row>
    <row r="125" spans="2:9" ht="17.25" customHeight="1">
      <c r="B125" s="356"/>
      <c r="C125" s="342"/>
      <c r="D125" s="124"/>
      <c r="E125" s="125"/>
      <c r="F125" s="300" t="s">
        <v>224</v>
      </c>
      <c r="G125" s="133">
        <v>212</v>
      </c>
      <c r="H125" s="91" t="s">
        <v>227</v>
      </c>
      <c r="I125" s="135">
        <f>I134+I151+I168</f>
        <v>3063.9</v>
      </c>
    </row>
    <row r="126" spans="2:9" ht="17.25" customHeight="1">
      <c r="B126" s="356"/>
      <c r="C126" s="342"/>
      <c r="D126" s="124"/>
      <c r="E126" s="125"/>
      <c r="F126" s="125" t="s">
        <v>28</v>
      </c>
      <c r="G126" s="132">
        <v>220</v>
      </c>
      <c r="H126" s="100" t="s">
        <v>233</v>
      </c>
      <c r="I126" s="136">
        <f>I127</f>
        <v>6516.8</v>
      </c>
    </row>
    <row r="127" spans="2:9" ht="17.25" customHeight="1">
      <c r="B127" s="356"/>
      <c r="C127" s="342"/>
      <c r="D127" s="124"/>
      <c r="E127" s="125"/>
      <c r="F127" s="121" t="s">
        <v>225</v>
      </c>
      <c r="G127" s="101">
        <v>220</v>
      </c>
      <c r="H127" s="91" t="s">
        <v>228</v>
      </c>
      <c r="I127" s="135">
        <f>I136+I153+I170</f>
        <v>6516.8</v>
      </c>
    </row>
    <row r="128" spans="2:9" ht="78.75" customHeight="1">
      <c r="B128" s="319">
        <v>900</v>
      </c>
      <c r="C128" s="338" t="s">
        <v>12</v>
      </c>
      <c r="D128" s="308" t="s">
        <v>33</v>
      </c>
      <c r="E128" s="309" t="s">
        <v>243</v>
      </c>
      <c r="F128" s="309"/>
      <c r="G128" s="466" t="s">
        <v>244</v>
      </c>
      <c r="H128" s="467"/>
      <c r="I128" s="395">
        <f>I129</f>
        <v>3869.7999999999997</v>
      </c>
    </row>
    <row r="129" spans="2:9" ht="22.5" customHeight="1">
      <c r="B129" s="93">
        <v>900</v>
      </c>
      <c r="C129" s="342" t="s">
        <v>12</v>
      </c>
      <c r="D129" s="124" t="s">
        <v>33</v>
      </c>
      <c r="E129" s="125" t="s">
        <v>245</v>
      </c>
      <c r="F129" s="125"/>
      <c r="G129" s="460" t="s">
        <v>246</v>
      </c>
      <c r="H129" s="461"/>
      <c r="I129" s="127">
        <f>I130+I135</f>
        <v>3869.7999999999997</v>
      </c>
    </row>
    <row r="130" spans="2:9" ht="66.75" customHeight="1">
      <c r="B130" s="356"/>
      <c r="C130" s="342"/>
      <c r="D130" s="124"/>
      <c r="E130" s="125"/>
      <c r="F130" s="125" t="s">
        <v>231</v>
      </c>
      <c r="G130" s="125"/>
      <c r="H130" s="298" t="s">
        <v>232</v>
      </c>
      <c r="I130" s="136">
        <f>I131+I134</f>
        <v>2975.2</v>
      </c>
    </row>
    <row r="131" spans="2:9" ht="18" customHeight="1">
      <c r="B131" s="356"/>
      <c r="C131" s="342"/>
      <c r="D131" s="124"/>
      <c r="E131" s="125"/>
      <c r="F131" s="300" t="s">
        <v>219</v>
      </c>
      <c r="G131" s="305">
        <v>210</v>
      </c>
      <c r="H131" s="91" t="s">
        <v>226</v>
      </c>
      <c r="I131" s="135">
        <f>I132+I133</f>
        <v>2552.6</v>
      </c>
    </row>
    <row r="132" spans="2:9" ht="18" customHeight="1" hidden="1">
      <c r="B132" s="356"/>
      <c r="C132" s="342"/>
      <c r="D132" s="124"/>
      <c r="E132" s="125"/>
      <c r="F132" s="300"/>
      <c r="G132" s="133">
        <v>211</v>
      </c>
      <c r="H132" s="150" t="s">
        <v>139</v>
      </c>
      <c r="I132" s="145">
        <v>1852.6</v>
      </c>
    </row>
    <row r="133" spans="2:9" ht="18" customHeight="1" hidden="1">
      <c r="B133" s="356"/>
      <c r="C133" s="342"/>
      <c r="D133" s="124"/>
      <c r="E133" s="125"/>
      <c r="F133" s="300"/>
      <c r="G133" s="133">
        <v>213</v>
      </c>
      <c r="H133" s="150" t="s">
        <v>140</v>
      </c>
      <c r="I133" s="145">
        <v>700</v>
      </c>
    </row>
    <row r="134" spans="2:9" ht="18" customHeight="1">
      <c r="B134" s="356"/>
      <c r="C134" s="342"/>
      <c r="D134" s="124"/>
      <c r="E134" s="125"/>
      <c r="F134" s="300" t="s">
        <v>224</v>
      </c>
      <c r="G134" s="133">
        <v>212</v>
      </c>
      <c r="H134" s="91" t="s">
        <v>227</v>
      </c>
      <c r="I134" s="145">
        <f>281.6+141</f>
        <v>422.6</v>
      </c>
    </row>
    <row r="135" spans="2:9" ht="18" customHeight="1">
      <c r="B135" s="356"/>
      <c r="C135" s="342"/>
      <c r="D135" s="124"/>
      <c r="E135" s="125"/>
      <c r="F135" s="125" t="s">
        <v>28</v>
      </c>
      <c r="G135" s="132">
        <v>220</v>
      </c>
      <c r="H135" s="100" t="s">
        <v>233</v>
      </c>
      <c r="I135" s="127">
        <f>I136</f>
        <v>894.6</v>
      </c>
    </row>
    <row r="136" spans="2:9" ht="18" customHeight="1">
      <c r="B136" s="356"/>
      <c r="C136" s="342"/>
      <c r="D136" s="124"/>
      <c r="E136" s="125"/>
      <c r="F136" s="121" t="s">
        <v>225</v>
      </c>
      <c r="G136" s="101"/>
      <c r="H136" s="91" t="s">
        <v>228</v>
      </c>
      <c r="I136" s="135">
        <f>SUM(I137:I143)</f>
        <v>894.6</v>
      </c>
    </row>
    <row r="137" spans="2:9" ht="18" customHeight="1" hidden="1">
      <c r="B137" s="356"/>
      <c r="C137" s="342"/>
      <c r="D137" s="124"/>
      <c r="E137" s="125"/>
      <c r="F137" s="125"/>
      <c r="G137" s="133">
        <v>221</v>
      </c>
      <c r="H137" s="150" t="s">
        <v>103</v>
      </c>
      <c r="I137" s="145">
        <v>30</v>
      </c>
    </row>
    <row r="138" spans="2:9" ht="18" customHeight="1" hidden="1">
      <c r="B138" s="356"/>
      <c r="C138" s="343"/>
      <c r="D138" s="304"/>
      <c r="E138" s="148"/>
      <c r="F138" s="148"/>
      <c r="G138" s="141">
        <v>222</v>
      </c>
      <c r="H138" s="361" t="s">
        <v>141</v>
      </c>
      <c r="I138" s="146">
        <v>150</v>
      </c>
    </row>
    <row r="139" spans="2:9" ht="18" customHeight="1" hidden="1">
      <c r="B139" s="356"/>
      <c r="C139" s="342"/>
      <c r="D139" s="124"/>
      <c r="E139" s="125"/>
      <c r="F139" s="125"/>
      <c r="G139" s="133">
        <v>223</v>
      </c>
      <c r="H139" s="150" t="s">
        <v>142</v>
      </c>
      <c r="I139" s="145"/>
    </row>
    <row r="140" spans="2:9" ht="18" customHeight="1" hidden="1">
      <c r="B140" s="356"/>
      <c r="C140" s="342"/>
      <c r="D140" s="124"/>
      <c r="E140" s="125"/>
      <c r="F140" s="125"/>
      <c r="G140" s="133">
        <v>225</v>
      </c>
      <c r="H140" s="150" t="s">
        <v>144</v>
      </c>
      <c r="I140" s="145">
        <v>20</v>
      </c>
    </row>
    <row r="141" spans="2:9" ht="18" customHeight="1" hidden="1">
      <c r="B141" s="356"/>
      <c r="C141" s="342"/>
      <c r="D141" s="124"/>
      <c r="E141" s="125"/>
      <c r="F141" s="125"/>
      <c r="G141" s="133">
        <v>226</v>
      </c>
      <c r="H141" s="150" t="s">
        <v>145</v>
      </c>
      <c r="I141" s="135">
        <v>694.6</v>
      </c>
    </row>
    <row r="142" spans="2:9" ht="18" customHeight="1" hidden="1">
      <c r="B142" s="356"/>
      <c r="C142" s="342"/>
      <c r="D142" s="124"/>
      <c r="E142" s="125"/>
      <c r="F142" s="125"/>
      <c r="G142" s="133">
        <v>310</v>
      </c>
      <c r="H142" s="150" t="s">
        <v>150</v>
      </c>
      <c r="I142" s="145"/>
    </row>
    <row r="143" spans="2:9" ht="24" customHeight="1" hidden="1">
      <c r="B143" s="356"/>
      <c r="C143" s="342"/>
      <c r="D143" s="124"/>
      <c r="E143" s="125"/>
      <c r="F143" s="125"/>
      <c r="G143" s="133">
        <v>340</v>
      </c>
      <c r="H143" s="150" t="s">
        <v>151</v>
      </c>
      <c r="I143" s="145"/>
    </row>
    <row r="144" spans="2:9" ht="39.75" customHeight="1">
      <c r="B144" s="93">
        <v>900</v>
      </c>
      <c r="C144" s="342" t="s">
        <v>12</v>
      </c>
      <c r="D144" s="124" t="s">
        <v>33</v>
      </c>
      <c r="E144" s="125" t="s">
        <v>248</v>
      </c>
      <c r="F144" s="125"/>
      <c r="G144" s="460" t="s">
        <v>247</v>
      </c>
      <c r="H144" s="461"/>
      <c r="I144" s="145">
        <v>0</v>
      </c>
    </row>
    <row r="145" spans="2:9" ht="86.25" customHeight="1">
      <c r="B145" s="319">
        <v>900</v>
      </c>
      <c r="C145" s="338" t="s">
        <v>12</v>
      </c>
      <c r="D145" s="308" t="s">
        <v>33</v>
      </c>
      <c r="E145" s="309" t="s">
        <v>249</v>
      </c>
      <c r="F145" s="309"/>
      <c r="G145" s="479" t="s">
        <v>250</v>
      </c>
      <c r="H145" s="480"/>
      <c r="I145" s="395">
        <f>I146</f>
        <v>7485</v>
      </c>
    </row>
    <row r="146" spans="2:9" ht="17.25" customHeight="1">
      <c r="B146" s="93">
        <v>900</v>
      </c>
      <c r="C146" s="342" t="s">
        <v>12</v>
      </c>
      <c r="D146" s="124" t="s">
        <v>33</v>
      </c>
      <c r="E146" s="310" t="s">
        <v>251</v>
      </c>
      <c r="F146" s="125"/>
      <c r="G146" s="460" t="s">
        <v>246</v>
      </c>
      <c r="H146" s="461"/>
      <c r="I146" s="127">
        <f>I147+I152</f>
        <v>7485</v>
      </c>
    </row>
    <row r="147" spans="2:9" ht="63">
      <c r="B147" s="356"/>
      <c r="C147" s="342"/>
      <c r="D147" s="124"/>
      <c r="E147" s="125"/>
      <c r="F147" s="125" t="s">
        <v>231</v>
      </c>
      <c r="G147" s="125"/>
      <c r="H147" s="298" t="s">
        <v>232</v>
      </c>
      <c r="I147" s="127">
        <f>I148+I151</f>
        <v>5465.3</v>
      </c>
    </row>
    <row r="148" spans="2:9" ht="15.75">
      <c r="B148" s="356"/>
      <c r="C148" s="342"/>
      <c r="D148" s="124"/>
      <c r="E148" s="125"/>
      <c r="F148" s="300" t="s">
        <v>219</v>
      </c>
      <c r="G148" s="305">
        <v>210</v>
      </c>
      <c r="H148" s="91" t="s">
        <v>226</v>
      </c>
      <c r="I148" s="135">
        <f>I149+I150</f>
        <v>4620.1</v>
      </c>
    </row>
    <row r="149" spans="2:9" ht="15.75" hidden="1">
      <c r="B149" s="356"/>
      <c r="C149" s="342"/>
      <c r="D149" s="124"/>
      <c r="E149" s="125"/>
      <c r="F149" s="300"/>
      <c r="G149" s="133">
        <v>211</v>
      </c>
      <c r="H149" s="150" t="s">
        <v>139</v>
      </c>
      <c r="I149" s="145">
        <v>3221.1</v>
      </c>
    </row>
    <row r="150" spans="2:9" ht="15.75" hidden="1">
      <c r="B150" s="356"/>
      <c r="C150" s="342"/>
      <c r="D150" s="124"/>
      <c r="E150" s="125"/>
      <c r="F150" s="300"/>
      <c r="G150" s="133">
        <v>213</v>
      </c>
      <c r="H150" s="150" t="s">
        <v>140</v>
      </c>
      <c r="I150" s="145">
        <v>1399</v>
      </c>
    </row>
    <row r="151" spans="2:9" ht="15.75">
      <c r="B151" s="356"/>
      <c r="C151" s="342"/>
      <c r="D151" s="124"/>
      <c r="E151" s="125"/>
      <c r="F151" s="300" t="s">
        <v>224</v>
      </c>
      <c r="G151" s="133">
        <v>212</v>
      </c>
      <c r="H151" s="91" t="s">
        <v>227</v>
      </c>
      <c r="I151" s="145">
        <f>563.2+282</f>
        <v>845.2</v>
      </c>
    </row>
    <row r="152" spans="2:9" ht="15.75">
      <c r="B152" s="356"/>
      <c r="C152" s="342"/>
      <c r="D152" s="124"/>
      <c r="E152" s="125"/>
      <c r="F152" s="125" t="s">
        <v>28</v>
      </c>
      <c r="G152" s="132">
        <v>220</v>
      </c>
      <c r="H152" s="100" t="s">
        <v>233</v>
      </c>
      <c r="I152" s="127">
        <f>I153</f>
        <v>2019.7</v>
      </c>
    </row>
    <row r="153" spans="2:9" ht="15.75">
      <c r="B153" s="356"/>
      <c r="C153" s="342"/>
      <c r="D153" s="124"/>
      <c r="E153" s="125"/>
      <c r="F153" s="121" t="s">
        <v>225</v>
      </c>
      <c r="G153" s="101"/>
      <c r="H153" s="91" t="s">
        <v>228</v>
      </c>
      <c r="I153" s="145">
        <f>SUM(I154:I160)</f>
        <v>2019.7</v>
      </c>
    </row>
    <row r="154" spans="2:9" ht="15.75" hidden="1">
      <c r="B154" s="356"/>
      <c r="C154" s="342"/>
      <c r="D154" s="124"/>
      <c r="E154" s="125"/>
      <c r="F154" s="125"/>
      <c r="G154" s="305">
        <v>221</v>
      </c>
      <c r="H154" s="326" t="s">
        <v>103</v>
      </c>
      <c r="I154" s="311">
        <v>0</v>
      </c>
    </row>
    <row r="155" spans="2:9" ht="15.75" hidden="1">
      <c r="B155" s="356"/>
      <c r="C155" s="342"/>
      <c r="D155" s="124"/>
      <c r="E155" s="125"/>
      <c r="F155" s="148"/>
      <c r="G155" s="312">
        <v>222</v>
      </c>
      <c r="H155" s="362" t="s">
        <v>141</v>
      </c>
      <c r="I155" s="135">
        <v>190</v>
      </c>
    </row>
    <row r="156" spans="2:9" ht="15.75" hidden="1">
      <c r="B156" s="356"/>
      <c r="C156" s="342"/>
      <c r="D156" s="124"/>
      <c r="E156" s="125"/>
      <c r="F156" s="125"/>
      <c r="G156" s="305">
        <v>223</v>
      </c>
      <c r="H156" s="326" t="s">
        <v>142</v>
      </c>
      <c r="I156" s="135">
        <v>0</v>
      </c>
    </row>
    <row r="157" spans="2:9" ht="15.75" hidden="1">
      <c r="B157" s="356"/>
      <c r="C157" s="342"/>
      <c r="D157" s="124"/>
      <c r="E157" s="125"/>
      <c r="F157" s="125"/>
      <c r="G157" s="305">
        <v>225</v>
      </c>
      <c r="H157" s="326" t="s">
        <v>144</v>
      </c>
      <c r="I157" s="135">
        <v>1829.7</v>
      </c>
    </row>
    <row r="158" spans="2:9" ht="15.75" hidden="1">
      <c r="B158" s="356"/>
      <c r="C158" s="342"/>
      <c r="D158" s="124"/>
      <c r="E158" s="125"/>
      <c r="F158" s="125"/>
      <c r="G158" s="305">
        <v>226</v>
      </c>
      <c r="H158" s="326" t="s">
        <v>145</v>
      </c>
      <c r="I158" s="140">
        <v>0</v>
      </c>
    </row>
    <row r="159" spans="2:9" ht="21" customHeight="1" hidden="1">
      <c r="B159" s="356"/>
      <c r="C159" s="342"/>
      <c r="D159" s="124"/>
      <c r="E159" s="125"/>
      <c r="F159" s="125"/>
      <c r="G159" s="305">
        <v>310</v>
      </c>
      <c r="H159" s="326" t="s">
        <v>150</v>
      </c>
      <c r="I159" s="140"/>
    </row>
    <row r="160" spans="2:9" ht="18" customHeight="1" hidden="1">
      <c r="B160" s="356"/>
      <c r="C160" s="342"/>
      <c r="D160" s="124"/>
      <c r="E160" s="125"/>
      <c r="F160" s="125"/>
      <c r="G160" s="305">
        <v>340</v>
      </c>
      <c r="H160" s="326" t="s">
        <v>151</v>
      </c>
      <c r="I160" s="135"/>
    </row>
    <row r="161" spans="2:9" ht="35.25" customHeight="1">
      <c r="B161" s="93">
        <v>900</v>
      </c>
      <c r="C161" s="342" t="s">
        <v>12</v>
      </c>
      <c r="D161" s="124" t="s">
        <v>33</v>
      </c>
      <c r="E161" s="310" t="s">
        <v>252</v>
      </c>
      <c r="F161" s="139"/>
      <c r="G161" s="460" t="s">
        <v>247</v>
      </c>
      <c r="H161" s="461"/>
      <c r="I161" s="149">
        <v>0</v>
      </c>
    </row>
    <row r="162" spans="2:9" ht="57.75" customHeight="1">
      <c r="B162" s="319">
        <v>900</v>
      </c>
      <c r="C162" s="338" t="s">
        <v>12</v>
      </c>
      <c r="D162" s="308" t="s">
        <v>33</v>
      </c>
      <c r="E162" s="309" t="s">
        <v>253</v>
      </c>
      <c r="F162" s="309"/>
      <c r="G162" s="466" t="s">
        <v>254</v>
      </c>
      <c r="H162" s="467"/>
      <c r="I162" s="382">
        <f>I163</f>
        <v>16424.1</v>
      </c>
    </row>
    <row r="163" spans="2:9" ht="16.5" customHeight="1">
      <c r="B163" s="93">
        <v>900</v>
      </c>
      <c r="C163" s="342" t="s">
        <v>12</v>
      </c>
      <c r="D163" s="124" t="s">
        <v>33</v>
      </c>
      <c r="E163" s="310" t="s">
        <v>255</v>
      </c>
      <c r="F163" s="125"/>
      <c r="G163" s="460" t="s">
        <v>246</v>
      </c>
      <c r="H163" s="461"/>
      <c r="I163" s="136">
        <f>I164+I169</f>
        <v>16424.1</v>
      </c>
    </row>
    <row r="164" spans="2:9" ht="67.5" customHeight="1">
      <c r="B164" s="356"/>
      <c r="C164" s="342"/>
      <c r="D164" s="124"/>
      <c r="E164" s="125"/>
      <c r="F164" s="125" t="s">
        <v>231</v>
      </c>
      <c r="G164" s="125"/>
      <c r="H164" s="298" t="s">
        <v>232</v>
      </c>
      <c r="I164" s="136">
        <f>I165+I168</f>
        <v>12821.6</v>
      </c>
    </row>
    <row r="165" spans="2:9" ht="16.5" customHeight="1">
      <c r="B165" s="356"/>
      <c r="C165" s="342"/>
      <c r="D165" s="124"/>
      <c r="E165" s="125"/>
      <c r="F165" s="300" t="s">
        <v>219</v>
      </c>
      <c r="G165" s="305">
        <v>210</v>
      </c>
      <c r="H165" s="91" t="s">
        <v>226</v>
      </c>
      <c r="I165" s="135">
        <f>I166+I167</f>
        <v>11025.5</v>
      </c>
    </row>
    <row r="166" spans="2:9" ht="16.5" customHeight="1" hidden="1">
      <c r="B166" s="356"/>
      <c r="C166" s="342"/>
      <c r="D166" s="124"/>
      <c r="E166" s="125"/>
      <c r="F166" s="300"/>
      <c r="G166" s="133">
        <v>211</v>
      </c>
      <c r="H166" s="150" t="s">
        <v>139</v>
      </c>
      <c r="I166" s="145">
        <v>8050</v>
      </c>
    </row>
    <row r="167" spans="2:9" ht="16.5" customHeight="1" hidden="1">
      <c r="B167" s="356"/>
      <c r="C167" s="342"/>
      <c r="D167" s="124"/>
      <c r="E167" s="125"/>
      <c r="F167" s="300"/>
      <c r="G167" s="133">
        <v>213</v>
      </c>
      <c r="H167" s="150" t="s">
        <v>140</v>
      </c>
      <c r="I167" s="145">
        <v>2975.5</v>
      </c>
    </row>
    <row r="168" spans="2:9" ht="16.5" customHeight="1">
      <c r="B168" s="356"/>
      <c r="C168" s="342"/>
      <c r="D168" s="124"/>
      <c r="E168" s="125"/>
      <c r="F168" s="300" t="s">
        <v>224</v>
      </c>
      <c r="G168" s="133">
        <v>212</v>
      </c>
      <c r="H168" s="91" t="s">
        <v>227</v>
      </c>
      <c r="I168" s="145">
        <f>1196.8+599.3</f>
        <v>1796.1</v>
      </c>
    </row>
    <row r="169" spans="2:9" ht="16.5" customHeight="1">
      <c r="B169" s="356"/>
      <c r="C169" s="342"/>
      <c r="D169" s="124"/>
      <c r="E169" s="125"/>
      <c r="F169" s="125" t="s">
        <v>28</v>
      </c>
      <c r="G169" s="132">
        <v>220</v>
      </c>
      <c r="H169" s="100" t="s">
        <v>233</v>
      </c>
      <c r="I169" s="136">
        <f>SUM(I171:I175)</f>
        <v>3602.5</v>
      </c>
    </row>
    <row r="170" spans="2:9" ht="16.5" customHeight="1">
      <c r="B170" s="356"/>
      <c r="C170" s="342"/>
      <c r="D170" s="124"/>
      <c r="E170" s="125"/>
      <c r="F170" s="121" t="s">
        <v>225</v>
      </c>
      <c r="G170" s="101"/>
      <c r="H170" s="91" t="s">
        <v>228</v>
      </c>
      <c r="I170" s="145">
        <f>SUM(I171:I177)</f>
        <v>3602.5</v>
      </c>
    </row>
    <row r="171" spans="2:9" ht="16.5" customHeight="1" hidden="1">
      <c r="B171" s="356"/>
      <c r="C171" s="342"/>
      <c r="D171" s="124"/>
      <c r="E171" s="125"/>
      <c r="F171" s="125"/>
      <c r="G171" s="305">
        <v>221</v>
      </c>
      <c r="H171" s="326" t="s">
        <v>103</v>
      </c>
      <c r="I171" s="145">
        <v>99</v>
      </c>
    </row>
    <row r="172" spans="2:9" ht="16.5" customHeight="1" hidden="1">
      <c r="B172" s="356"/>
      <c r="C172" s="342"/>
      <c r="D172" s="124"/>
      <c r="E172" s="125"/>
      <c r="F172" s="148"/>
      <c r="G172" s="312">
        <v>222</v>
      </c>
      <c r="H172" s="362" t="s">
        <v>141</v>
      </c>
      <c r="I172" s="145">
        <v>450</v>
      </c>
    </row>
    <row r="173" spans="2:9" ht="16.5" customHeight="1" hidden="1">
      <c r="B173" s="356"/>
      <c r="C173" s="342"/>
      <c r="D173" s="124"/>
      <c r="E173" s="125"/>
      <c r="F173" s="125"/>
      <c r="G173" s="305">
        <v>223</v>
      </c>
      <c r="H173" s="326" t="s">
        <v>142</v>
      </c>
      <c r="I173" s="145">
        <v>150</v>
      </c>
    </row>
    <row r="174" spans="2:9" ht="16.5" customHeight="1" hidden="1">
      <c r="B174" s="356"/>
      <c r="C174" s="342"/>
      <c r="D174" s="124"/>
      <c r="E174" s="125"/>
      <c r="F174" s="125"/>
      <c r="G174" s="305">
        <v>225</v>
      </c>
      <c r="H174" s="326" t="s">
        <v>144</v>
      </c>
      <c r="I174" s="145">
        <v>300</v>
      </c>
    </row>
    <row r="175" spans="2:9" ht="15.75" hidden="1">
      <c r="B175" s="356"/>
      <c r="C175" s="343"/>
      <c r="D175" s="304"/>
      <c r="E175" s="148"/>
      <c r="F175" s="125"/>
      <c r="G175" s="305">
        <v>226</v>
      </c>
      <c r="H175" s="326" t="s">
        <v>145</v>
      </c>
      <c r="I175" s="145">
        <v>2603.5</v>
      </c>
    </row>
    <row r="176" spans="2:9" ht="15.75" hidden="1">
      <c r="B176" s="356"/>
      <c r="C176" s="343"/>
      <c r="D176" s="304"/>
      <c r="E176" s="148"/>
      <c r="F176" s="125"/>
      <c r="G176" s="305">
        <v>310</v>
      </c>
      <c r="H176" s="326" t="s">
        <v>150</v>
      </c>
      <c r="I176" s="147"/>
    </row>
    <row r="177" spans="2:9" ht="16.5" customHeight="1" hidden="1">
      <c r="B177" s="356"/>
      <c r="C177" s="342"/>
      <c r="D177" s="124"/>
      <c r="E177" s="125"/>
      <c r="F177" s="125"/>
      <c r="G177" s="305">
        <v>340</v>
      </c>
      <c r="H177" s="326" t="s">
        <v>151</v>
      </c>
      <c r="I177" s="136"/>
    </row>
    <row r="178" spans="2:9" ht="36.75" customHeight="1">
      <c r="B178" s="93">
        <v>900</v>
      </c>
      <c r="C178" s="342" t="s">
        <v>12</v>
      </c>
      <c r="D178" s="124" t="s">
        <v>33</v>
      </c>
      <c r="E178" s="310" t="s">
        <v>257</v>
      </c>
      <c r="F178" s="139"/>
      <c r="G178" s="460" t="s">
        <v>247</v>
      </c>
      <c r="H178" s="461"/>
      <c r="I178" s="314" t="s">
        <v>256</v>
      </c>
    </row>
    <row r="179" spans="2:9" ht="18.75" customHeight="1">
      <c r="B179" s="93">
        <v>900</v>
      </c>
      <c r="C179" s="342" t="s">
        <v>12</v>
      </c>
      <c r="D179" s="124" t="s">
        <v>36</v>
      </c>
      <c r="E179" s="125"/>
      <c r="F179" s="125"/>
      <c r="G179" s="460" t="s">
        <v>37</v>
      </c>
      <c r="H179" s="461"/>
      <c r="I179" s="136">
        <f>I180</f>
        <v>3944.1</v>
      </c>
    </row>
    <row r="180" spans="2:9" ht="18.75" customHeight="1">
      <c r="B180" s="319">
        <v>900</v>
      </c>
      <c r="C180" s="338" t="s">
        <v>12</v>
      </c>
      <c r="D180" s="308" t="s">
        <v>36</v>
      </c>
      <c r="E180" s="309" t="s">
        <v>38</v>
      </c>
      <c r="F180" s="309"/>
      <c r="G180" s="466" t="s">
        <v>39</v>
      </c>
      <c r="H180" s="467"/>
      <c r="I180" s="321">
        <f>I181</f>
        <v>3944.1</v>
      </c>
    </row>
    <row r="181" spans="2:9" ht="18.75" customHeight="1">
      <c r="B181" s="356"/>
      <c r="C181" s="342"/>
      <c r="D181" s="124"/>
      <c r="E181" s="125"/>
      <c r="F181" s="125" t="s">
        <v>28</v>
      </c>
      <c r="G181" s="125" t="s">
        <v>28</v>
      </c>
      <c r="H181" s="100" t="s">
        <v>233</v>
      </c>
      <c r="I181" s="136">
        <f>I182</f>
        <v>3944.1</v>
      </c>
    </row>
    <row r="182" spans="2:9" ht="18.75" customHeight="1">
      <c r="B182" s="356"/>
      <c r="C182" s="342"/>
      <c r="D182" s="124"/>
      <c r="E182" s="125"/>
      <c r="F182" s="121" t="s">
        <v>225</v>
      </c>
      <c r="G182" s="101"/>
      <c r="H182" s="91" t="s">
        <v>228</v>
      </c>
      <c r="I182" s="145">
        <v>3944.1</v>
      </c>
    </row>
    <row r="183" spans="2:9" ht="18.75" customHeight="1">
      <c r="B183" s="93">
        <v>900</v>
      </c>
      <c r="C183" s="342" t="s">
        <v>12</v>
      </c>
      <c r="D183" s="124" t="s">
        <v>101</v>
      </c>
      <c r="E183" s="125"/>
      <c r="F183" s="125"/>
      <c r="G183" s="492" t="s">
        <v>41</v>
      </c>
      <c r="H183" s="496"/>
      <c r="I183" s="136">
        <f>I184</f>
        <v>150</v>
      </c>
    </row>
    <row r="184" spans="2:9" ht="18.75" customHeight="1">
      <c r="B184" s="319">
        <v>900</v>
      </c>
      <c r="C184" s="338" t="s">
        <v>12</v>
      </c>
      <c r="D184" s="308" t="s">
        <v>101</v>
      </c>
      <c r="E184" s="309" t="s">
        <v>42</v>
      </c>
      <c r="F184" s="309"/>
      <c r="G184" s="497" t="s">
        <v>258</v>
      </c>
      <c r="H184" s="498"/>
      <c r="I184" s="321">
        <f>I185</f>
        <v>150</v>
      </c>
    </row>
    <row r="185" spans="2:9" ht="18.75" customHeight="1">
      <c r="B185" s="356"/>
      <c r="C185" s="342"/>
      <c r="D185" s="124"/>
      <c r="E185" s="125"/>
      <c r="F185" s="125" t="s">
        <v>259</v>
      </c>
      <c r="G185" s="125" t="s">
        <v>28</v>
      </c>
      <c r="H185" s="126" t="s">
        <v>260</v>
      </c>
      <c r="I185" s="136">
        <f>I186</f>
        <v>150</v>
      </c>
    </row>
    <row r="186" spans="2:9" ht="18.75" customHeight="1">
      <c r="B186" s="356"/>
      <c r="C186" s="342"/>
      <c r="D186" s="124"/>
      <c r="E186" s="125"/>
      <c r="F186" s="300" t="s">
        <v>261</v>
      </c>
      <c r="G186" s="133"/>
      <c r="H186" s="150" t="s">
        <v>262</v>
      </c>
      <c r="I186" s="145">
        <v>150</v>
      </c>
    </row>
    <row r="187" spans="2:9" ht="17.25" customHeight="1">
      <c r="B187" s="93">
        <v>900</v>
      </c>
      <c r="C187" s="342" t="s">
        <v>12</v>
      </c>
      <c r="D187" s="124" t="s">
        <v>43</v>
      </c>
      <c r="E187" s="125"/>
      <c r="F187" s="125"/>
      <c r="G187" s="492" t="s">
        <v>45</v>
      </c>
      <c r="H187" s="493"/>
      <c r="I187" s="136">
        <f>I188</f>
        <v>129.3</v>
      </c>
    </row>
    <row r="188" spans="2:9" ht="39" customHeight="1">
      <c r="B188" s="319">
        <v>900</v>
      </c>
      <c r="C188" s="338" t="s">
        <v>12</v>
      </c>
      <c r="D188" s="308" t="s">
        <v>43</v>
      </c>
      <c r="E188" s="309" t="s">
        <v>46</v>
      </c>
      <c r="F188" s="309"/>
      <c r="G188" s="494" t="s">
        <v>263</v>
      </c>
      <c r="H188" s="495"/>
      <c r="I188" s="382">
        <f>I189</f>
        <v>129.3</v>
      </c>
    </row>
    <row r="189" spans="2:9" ht="19.5" customHeight="1">
      <c r="B189" s="93">
        <v>900</v>
      </c>
      <c r="C189" s="342" t="s">
        <v>12</v>
      </c>
      <c r="D189" s="124" t="s">
        <v>43</v>
      </c>
      <c r="E189" s="125" t="s">
        <v>46</v>
      </c>
      <c r="F189" s="125"/>
      <c r="G189" s="133"/>
      <c r="H189" s="151" t="s">
        <v>44</v>
      </c>
      <c r="I189" s="136">
        <f>I190</f>
        <v>129.3</v>
      </c>
    </row>
    <row r="190" spans="2:9" ht="17.25" customHeight="1">
      <c r="B190" s="356"/>
      <c r="C190" s="339"/>
      <c r="D190" s="130"/>
      <c r="E190" s="131"/>
      <c r="F190" s="125" t="s">
        <v>259</v>
      </c>
      <c r="G190" s="125" t="s">
        <v>28</v>
      </c>
      <c r="H190" s="126" t="s">
        <v>260</v>
      </c>
      <c r="I190" s="136">
        <f>I191</f>
        <v>129.3</v>
      </c>
    </row>
    <row r="191" spans="2:9" ht="17.25" customHeight="1">
      <c r="B191" s="356"/>
      <c r="C191" s="339"/>
      <c r="D191" s="130"/>
      <c r="E191" s="131"/>
      <c r="F191" s="300" t="s">
        <v>264</v>
      </c>
      <c r="G191" s="133"/>
      <c r="H191" s="150" t="s">
        <v>265</v>
      </c>
      <c r="I191" s="145">
        <v>129.3</v>
      </c>
    </row>
    <row r="192" spans="2:9" ht="18" customHeight="1">
      <c r="B192" s="93">
        <v>900</v>
      </c>
      <c r="C192" s="335" t="s">
        <v>36</v>
      </c>
      <c r="D192" s="94"/>
      <c r="E192" s="94"/>
      <c r="F192" s="94"/>
      <c r="G192" s="484" t="s">
        <v>156</v>
      </c>
      <c r="H192" s="485"/>
      <c r="I192" s="98">
        <f>I193</f>
        <v>4956</v>
      </c>
    </row>
    <row r="193" spans="2:9" ht="18.75" customHeight="1">
      <c r="B193" s="93">
        <v>900</v>
      </c>
      <c r="C193" s="335" t="s">
        <v>36</v>
      </c>
      <c r="D193" s="94" t="s">
        <v>36</v>
      </c>
      <c r="E193" s="94"/>
      <c r="F193" s="94"/>
      <c r="G193" s="481" t="s">
        <v>47</v>
      </c>
      <c r="H193" s="482"/>
      <c r="I193" s="98">
        <f>I194</f>
        <v>4956</v>
      </c>
    </row>
    <row r="194" spans="2:9" ht="64.5" customHeight="1">
      <c r="B194" s="319">
        <v>900</v>
      </c>
      <c r="C194" s="337" t="s">
        <v>36</v>
      </c>
      <c r="D194" s="320" t="s">
        <v>36</v>
      </c>
      <c r="E194" s="320" t="s">
        <v>267</v>
      </c>
      <c r="F194" s="322"/>
      <c r="G194" s="483" t="s">
        <v>266</v>
      </c>
      <c r="H194" s="467"/>
      <c r="I194" s="323">
        <f>I195</f>
        <v>4956</v>
      </c>
    </row>
    <row r="195" spans="2:9" ht="21" customHeight="1">
      <c r="B195" s="93">
        <v>900</v>
      </c>
      <c r="C195" s="335" t="s">
        <v>36</v>
      </c>
      <c r="D195" s="94" t="s">
        <v>36</v>
      </c>
      <c r="E195" s="94" t="s">
        <v>267</v>
      </c>
      <c r="F195" s="94"/>
      <c r="G195" s="460" t="s">
        <v>246</v>
      </c>
      <c r="H195" s="461"/>
      <c r="I195" s="98">
        <f>I196</f>
        <v>4956</v>
      </c>
    </row>
    <row r="196" spans="2:9" ht="18.75" customHeight="1">
      <c r="B196" s="356"/>
      <c r="C196" s="335"/>
      <c r="D196" s="94"/>
      <c r="E196" s="94"/>
      <c r="F196" s="125" t="s">
        <v>28</v>
      </c>
      <c r="G196" s="125" t="s">
        <v>28</v>
      </c>
      <c r="H196" s="100" t="s">
        <v>233</v>
      </c>
      <c r="I196" s="98">
        <f>I197</f>
        <v>4956</v>
      </c>
    </row>
    <row r="197" spans="2:9" ht="20.25" customHeight="1">
      <c r="B197" s="356"/>
      <c r="C197" s="335"/>
      <c r="D197" s="94"/>
      <c r="E197" s="94"/>
      <c r="F197" s="121" t="s">
        <v>225</v>
      </c>
      <c r="G197" s="101"/>
      <c r="H197" s="91" t="s">
        <v>228</v>
      </c>
      <c r="I197" s="102">
        <f>I199</f>
        <v>4956</v>
      </c>
    </row>
    <row r="198" spans="2:9" ht="21" customHeight="1">
      <c r="B198" s="93">
        <v>900</v>
      </c>
      <c r="C198" s="335" t="s">
        <v>36</v>
      </c>
      <c r="D198" s="94" t="s">
        <v>36</v>
      </c>
      <c r="E198" s="94" t="s">
        <v>268</v>
      </c>
      <c r="F198" s="125" t="s">
        <v>28</v>
      </c>
      <c r="G198" s="125" t="s">
        <v>28</v>
      </c>
      <c r="H198" s="100" t="s">
        <v>233</v>
      </c>
      <c r="I198" s="98">
        <f>I199</f>
        <v>4956</v>
      </c>
    </row>
    <row r="199" spans="2:9" ht="21" customHeight="1">
      <c r="B199" s="356"/>
      <c r="C199" s="335"/>
      <c r="D199" s="94"/>
      <c r="E199" s="94"/>
      <c r="F199" s="121" t="s">
        <v>225</v>
      </c>
      <c r="G199" s="101"/>
      <c r="H199" s="91" t="s">
        <v>228</v>
      </c>
      <c r="I199" s="102">
        <v>4956</v>
      </c>
    </row>
    <row r="200" spans="2:9" ht="34.5" customHeight="1">
      <c r="B200" s="93">
        <v>900</v>
      </c>
      <c r="C200" s="335" t="s">
        <v>36</v>
      </c>
      <c r="D200" s="94" t="s">
        <v>36</v>
      </c>
      <c r="E200" s="94" t="s">
        <v>275</v>
      </c>
      <c r="F200" s="94"/>
      <c r="G200" s="460" t="s">
        <v>247</v>
      </c>
      <c r="H200" s="461"/>
      <c r="I200" s="98">
        <f>I201</f>
        <v>0</v>
      </c>
    </row>
    <row r="201" spans="2:9" ht="21.75" customHeight="1" hidden="1">
      <c r="B201" s="356"/>
      <c r="C201" s="335"/>
      <c r="D201" s="94"/>
      <c r="E201" s="94"/>
      <c r="F201" s="125" t="s">
        <v>28</v>
      </c>
      <c r="G201" s="125" t="s">
        <v>28</v>
      </c>
      <c r="H201" s="100" t="s">
        <v>233</v>
      </c>
      <c r="I201" s="98">
        <f>I202</f>
        <v>0</v>
      </c>
    </row>
    <row r="202" spans="2:9" ht="21.75" customHeight="1" hidden="1">
      <c r="B202" s="356"/>
      <c r="C202" s="335"/>
      <c r="D202" s="94"/>
      <c r="E202" s="94"/>
      <c r="F202" s="121" t="s">
        <v>225</v>
      </c>
      <c r="G202" s="101"/>
      <c r="H202" s="91" t="s">
        <v>228</v>
      </c>
      <c r="I202" s="98">
        <v>0</v>
      </c>
    </row>
    <row r="203" spans="2:9" ht="17.25" customHeight="1">
      <c r="B203" s="93">
        <v>900</v>
      </c>
      <c r="C203" s="335" t="s">
        <v>115</v>
      </c>
      <c r="D203" s="119"/>
      <c r="E203" s="94"/>
      <c r="F203" s="94"/>
      <c r="G203" s="486" t="s">
        <v>276</v>
      </c>
      <c r="H203" s="484"/>
      <c r="I203" s="153">
        <f>I204</f>
        <v>1983.3</v>
      </c>
    </row>
    <row r="204" spans="2:9" ht="23.25" customHeight="1">
      <c r="B204" s="93">
        <v>900</v>
      </c>
      <c r="C204" s="335" t="s">
        <v>115</v>
      </c>
      <c r="D204" s="119" t="s">
        <v>33</v>
      </c>
      <c r="E204" s="94"/>
      <c r="F204" s="94"/>
      <c r="G204" s="486" t="s">
        <v>162</v>
      </c>
      <c r="H204" s="484"/>
      <c r="I204" s="153">
        <f>I205</f>
        <v>1983.3</v>
      </c>
    </row>
    <row r="205" spans="2:9" ht="23.25" customHeight="1">
      <c r="B205" s="319">
        <v>900</v>
      </c>
      <c r="C205" s="337" t="s">
        <v>115</v>
      </c>
      <c r="D205" s="324" t="s">
        <v>33</v>
      </c>
      <c r="E205" s="320" t="s">
        <v>277</v>
      </c>
      <c r="F205" s="322"/>
      <c r="G205" s="490" t="s">
        <v>163</v>
      </c>
      <c r="H205" s="491"/>
      <c r="I205" s="325">
        <f>I206</f>
        <v>1983.3</v>
      </c>
    </row>
    <row r="206" spans="2:9" ht="24" customHeight="1">
      <c r="B206" s="356"/>
      <c r="C206" s="335"/>
      <c r="D206" s="119"/>
      <c r="E206" s="94"/>
      <c r="F206" s="125" t="s">
        <v>28</v>
      </c>
      <c r="G206" s="125" t="s">
        <v>28</v>
      </c>
      <c r="H206" s="100" t="s">
        <v>233</v>
      </c>
      <c r="I206" s="153">
        <f>I207</f>
        <v>1983.3</v>
      </c>
    </row>
    <row r="207" spans="2:9" ht="16.5" customHeight="1">
      <c r="B207" s="356"/>
      <c r="C207" s="336"/>
      <c r="D207" s="120"/>
      <c r="E207" s="108"/>
      <c r="F207" s="121" t="s">
        <v>225</v>
      </c>
      <c r="G207" s="101"/>
      <c r="H207" s="91" t="s">
        <v>228</v>
      </c>
      <c r="I207" s="153">
        <v>1983.3</v>
      </c>
    </row>
    <row r="208" spans="2:9" ht="16.5" customHeight="1" hidden="1">
      <c r="B208" s="356"/>
      <c r="C208" s="336"/>
      <c r="D208" s="120"/>
      <c r="E208" s="108"/>
      <c r="F208" s="121"/>
      <c r="G208" s="155"/>
      <c r="H208" s="327" t="s">
        <v>27</v>
      </c>
      <c r="I208" s="153"/>
    </row>
    <row r="209" spans="2:9" ht="16.5" customHeight="1" hidden="1">
      <c r="B209" s="356"/>
      <c r="C209" s="336"/>
      <c r="D209" s="120"/>
      <c r="E209" s="108"/>
      <c r="F209" s="121"/>
      <c r="G209" s="155"/>
      <c r="H209" s="328" t="s">
        <v>285</v>
      </c>
      <c r="I209" s="329">
        <v>876.6</v>
      </c>
    </row>
    <row r="210" spans="2:9" ht="16.5" customHeight="1" hidden="1">
      <c r="B210" s="356"/>
      <c r="C210" s="336"/>
      <c r="D210" s="120"/>
      <c r="E210" s="108"/>
      <c r="F210" s="121"/>
      <c r="G210" s="155"/>
      <c r="H210" s="328" t="s">
        <v>284</v>
      </c>
      <c r="I210" s="329">
        <v>876.7</v>
      </c>
    </row>
    <row r="211" spans="2:9" ht="16.5" customHeight="1" hidden="1">
      <c r="B211" s="356"/>
      <c r="C211" s="336"/>
      <c r="D211" s="120"/>
      <c r="E211" s="108"/>
      <c r="F211" s="121"/>
      <c r="G211" s="155"/>
      <c r="H211" s="328" t="s">
        <v>286</v>
      </c>
      <c r="I211" s="329">
        <v>230</v>
      </c>
    </row>
    <row r="212" spans="2:9" ht="18.75" customHeight="1">
      <c r="B212" s="93">
        <v>900</v>
      </c>
      <c r="C212" s="335" t="s">
        <v>50</v>
      </c>
      <c r="D212" s="119"/>
      <c r="E212" s="94"/>
      <c r="F212" s="94"/>
      <c r="G212" s="481" t="s">
        <v>165</v>
      </c>
      <c r="H212" s="487"/>
      <c r="I212" s="153">
        <f>I213</f>
        <v>50</v>
      </c>
    </row>
    <row r="213" spans="2:9" ht="18.75" customHeight="1">
      <c r="B213" s="93">
        <v>900</v>
      </c>
      <c r="C213" s="335" t="s">
        <v>50</v>
      </c>
      <c r="D213" s="119" t="s">
        <v>33</v>
      </c>
      <c r="E213" s="94"/>
      <c r="F213" s="94"/>
      <c r="G213" s="481" t="s">
        <v>102</v>
      </c>
      <c r="H213" s="487"/>
      <c r="I213" s="153">
        <f>I214</f>
        <v>50</v>
      </c>
    </row>
    <row r="214" spans="2:9" ht="37.5" customHeight="1">
      <c r="B214" s="319">
        <v>900</v>
      </c>
      <c r="C214" s="337" t="s">
        <v>50</v>
      </c>
      <c r="D214" s="324" t="s">
        <v>33</v>
      </c>
      <c r="E214" s="320" t="s">
        <v>51</v>
      </c>
      <c r="F214" s="320"/>
      <c r="G214" s="488" t="s">
        <v>52</v>
      </c>
      <c r="H214" s="489"/>
      <c r="I214" s="383">
        <f>I215</f>
        <v>50</v>
      </c>
    </row>
    <row r="215" spans="2:9" ht="18.75" customHeight="1">
      <c r="B215" s="356"/>
      <c r="C215" s="335"/>
      <c r="D215" s="119"/>
      <c r="E215" s="94"/>
      <c r="F215" s="125" t="s">
        <v>28</v>
      </c>
      <c r="G215" s="125" t="s">
        <v>28</v>
      </c>
      <c r="H215" s="100" t="s">
        <v>233</v>
      </c>
      <c r="I215" s="153">
        <f>I216</f>
        <v>50</v>
      </c>
    </row>
    <row r="216" spans="2:9" ht="18.75" customHeight="1">
      <c r="B216" s="356"/>
      <c r="C216" s="335"/>
      <c r="D216" s="119"/>
      <c r="E216" s="94"/>
      <c r="F216" s="121" t="s">
        <v>225</v>
      </c>
      <c r="G216" s="101"/>
      <c r="H216" s="91" t="s">
        <v>228</v>
      </c>
      <c r="I216" s="153">
        <v>50</v>
      </c>
    </row>
    <row r="217" spans="2:9" ht="19.5" customHeight="1">
      <c r="B217" s="93">
        <v>900</v>
      </c>
      <c r="C217" s="335" t="s">
        <v>101</v>
      </c>
      <c r="D217" s="119"/>
      <c r="E217" s="94"/>
      <c r="F217" s="94"/>
      <c r="G217" s="473" t="s">
        <v>157</v>
      </c>
      <c r="H217" s="471"/>
      <c r="I217" s="98">
        <f>I218</f>
        <v>11574.8</v>
      </c>
    </row>
    <row r="218" spans="2:9" ht="16.5" customHeight="1">
      <c r="B218" s="93">
        <v>900</v>
      </c>
      <c r="C218" s="335" t="s">
        <v>101</v>
      </c>
      <c r="D218" s="119" t="s">
        <v>13</v>
      </c>
      <c r="E218" s="94"/>
      <c r="F218" s="94"/>
      <c r="G218" s="473" t="s">
        <v>278</v>
      </c>
      <c r="H218" s="474"/>
      <c r="I218" s="98">
        <f>I219</f>
        <v>11574.8</v>
      </c>
    </row>
    <row r="219" spans="2:9" ht="72" customHeight="1">
      <c r="B219" s="319">
        <v>900</v>
      </c>
      <c r="C219" s="337" t="s">
        <v>101</v>
      </c>
      <c r="D219" s="324" t="s">
        <v>13</v>
      </c>
      <c r="E219" s="320" t="s">
        <v>279</v>
      </c>
      <c r="F219" s="320"/>
      <c r="G219" s="483" t="s">
        <v>280</v>
      </c>
      <c r="H219" s="467"/>
      <c r="I219" s="323">
        <f>I220</f>
        <v>11574.8</v>
      </c>
    </row>
    <row r="220" spans="2:9" ht="23.25" customHeight="1" hidden="1">
      <c r="B220" s="356"/>
      <c r="C220" s="335"/>
      <c r="D220" s="119"/>
      <c r="E220" s="94"/>
      <c r="F220" s="94"/>
      <c r="G220" s="460" t="s">
        <v>246</v>
      </c>
      <c r="H220" s="461"/>
      <c r="I220" s="98">
        <f>I221</f>
        <v>11574.8</v>
      </c>
    </row>
    <row r="221" spans="2:9" ht="17.25" customHeight="1" hidden="1">
      <c r="B221" s="356"/>
      <c r="C221" s="342"/>
      <c r="D221" s="124"/>
      <c r="E221" s="125"/>
      <c r="F221" s="125" t="s">
        <v>28</v>
      </c>
      <c r="G221" s="125" t="s">
        <v>28</v>
      </c>
      <c r="H221" s="100" t="s">
        <v>233</v>
      </c>
      <c r="I221" s="98">
        <f>I222</f>
        <v>11574.8</v>
      </c>
    </row>
    <row r="222" spans="2:9" ht="17.25" customHeight="1" hidden="1">
      <c r="B222" s="356"/>
      <c r="C222" s="342"/>
      <c r="D222" s="124"/>
      <c r="E222" s="125"/>
      <c r="F222" s="121" t="s">
        <v>225</v>
      </c>
      <c r="G222" s="101"/>
      <c r="H222" s="91" t="s">
        <v>228</v>
      </c>
      <c r="I222" s="102">
        <f>I225</f>
        <v>11574.8</v>
      </c>
    </row>
    <row r="223" spans="2:9" ht="21" customHeight="1">
      <c r="B223" s="93">
        <v>900</v>
      </c>
      <c r="C223" s="335" t="s">
        <v>101</v>
      </c>
      <c r="D223" s="119" t="s">
        <v>13</v>
      </c>
      <c r="E223" s="94" t="s">
        <v>281</v>
      </c>
      <c r="F223" s="94"/>
      <c r="G223" s="460" t="s">
        <v>246</v>
      </c>
      <c r="H223" s="461"/>
      <c r="I223" s="98">
        <f>I224</f>
        <v>11574.8</v>
      </c>
    </row>
    <row r="224" spans="2:9" ht="21" customHeight="1">
      <c r="B224" s="356"/>
      <c r="C224" s="335"/>
      <c r="D224" s="119"/>
      <c r="E224" s="94"/>
      <c r="F224" s="125" t="s">
        <v>28</v>
      </c>
      <c r="G224" s="125" t="s">
        <v>28</v>
      </c>
      <c r="H224" s="100" t="s">
        <v>233</v>
      </c>
      <c r="I224" s="98">
        <f>I225</f>
        <v>11574.8</v>
      </c>
    </row>
    <row r="225" spans="2:9" ht="21" customHeight="1">
      <c r="B225" s="356"/>
      <c r="C225" s="335"/>
      <c r="D225" s="119"/>
      <c r="E225" s="94"/>
      <c r="F225" s="121" t="s">
        <v>225</v>
      </c>
      <c r="G225" s="101"/>
      <c r="H225" s="91" t="s">
        <v>228</v>
      </c>
      <c r="I225" s="98">
        <f>SUM(I226:I231)</f>
        <v>11574.8</v>
      </c>
    </row>
    <row r="226" spans="2:9" ht="21" customHeight="1" hidden="1">
      <c r="B226" s="356"/>
      <c r="C226" s="335"/>
      <c r="D226" s="119"/>
      <c r="E226" s="94"/>
      <c r="F226" s="94"/>
      <c r="G226" s="101">
        <v>222</v>
      </c>
      <c r="H226" s="152" t="s">
        <v>141</v>
      </c>
      <c r="I226" s="122">
        <v>250</v>
      </c>
    </row>
    <row r="227" spans="2:9" ht="21" customHeight="1" hidden="1">
      <c r="B227" s="356"/>
      <c r="C227" s="335"/>
      <c r="D227" s="119"/>
      <c r="E227" s="94"/>
      <c r="F227" s="94"/>
      <c r="G227" s="104">
        <v>225</v>
      </c>
      <c r="H227" s="152" t="s">
        <v>144</v>
      </c>
      <c r="I227" s="102">
        <v>3200</v>
      </c>
    </row>
    <row r="228" spans="2:9" ht="18.75" customHeight="1" hidden="1">
      <c r="B228" s="356"/>
      <c r="C228" s="335"/>
      <c r="D228" s="119"/>
      <c r="E228" s="94"/>
      <c r="F228" s="94"/>
      <c r="G228" s="101">
        <v>226</v>
      </c>
      <c r="H228" s="91" t="s">
        <v>145</v>
      </c>
      <c r="I228" s="102">
        <v>5200</v>
      </c>
    </row>
    <row r="229" spans="2:9" ht="18.75" customHeight="1" hidden="1">
      <c r="B229" s="356"/>
      <c r="C229" s="335"/>
      <c r="D229" s="119"/>
      <c r="E229" s="94"/>
      <c r="F229" s="94"/>
      <c r="G229" s="101">
        <v>290</v>
      </c>
      <c r="H229" s="91" t="s">
        <v>44</v>
      </c>
      <c r="I229" s="102">
        <v>2324.8</v>
      </c>
    </row>
    <row r="230" spans="2:9" ht="24.75" customHeight="1" hidden="1">
      <c r="B230" s="356"/>
      <c r="C230" s="335"/>
      <c r="D230" s="119"/>
      <c r="E230" s="94"/>
      <c r="F230" s="94"/>
      <c r="G230" s="101">
        <v>310</v>
      </c>
      <c r="H230" s="91" t="s">
        <v>150</v>
      </c>
      <c r="I230" s="122">
        <v>200</v>
      </c>
    </row>
    <row r="231" spans="2:9" ht="23.25" customHeight="1" hidden="1">
      <c r="B231" s="356"/>
      <c r="C231" s="335"/>
      <c r="D231" s="119"/>
      <c r="E231" s="94"/>
      <c r="F231" s="94"/>
      <c r="G231" s="104">
        <v>340</v>
      </c>
      <c r="H231" s="152" t="s">
        <v>151</v>
      </c>
      <c r="I231" s="122">
        <v>400</v>
      </c>
    </row>
    <row r="232" spans="2:9" ht="37.5" customHeight="1">
      <c r="B232" s="93">
        <v>900</v>
      </c>
      <c r="C232" s="335" t="s">
        <v>101</v>
      </c>
      <c r="D232" s="94" t="s">
        <v>13</v>
      </c>
      <c r="E232" s="94" t="s">
        <v>282</v>
      </c>
      <c r="F232" s="94"/>
      <c r="G232" s="460" t="s">
        <v>247</v>
      </c>
      <c r="H232" s="461"/>
      <c r="I232" s="98">
        <v>0</v>
      </c>
    </row>
    <row r="233" spans="2:9" ht="21.75" customHeight="1">
      <c r="B233" s="93">
        <v>900</v>
      </c>
      <c r="C233" s="335" t="s">
        <v>40</v>
      </c>
      <c r="D233" s="119" t="s">
        <v>13</v>
      </c>
      <c r="E233" s="94"/>
      <c r="F233" s="94"/>
      <c r="G233" s="486" t="s">
        <v>161</v>
      </c>
      <c r="H233" s="484"/>
      <c r="I233" s="153">
        <f>I234</f>
        <v>2266</v>
      </c>
    </row>
    <row r="234" spans="2:9" ht="32.25" customHeight="1">
      <c r="B234" s="319">
        <v>900</v>
      </c>
      <c r="C234" s="337" t="s">
        <v>40</v>
      </c>
      <c r="D234" s="324" t="s">
        <v>13</v>
      </c>
      <c r="E234" s="320" t="s">
        <v>283</v>
      </c>
      <c r="F234" s="322"/>
      <c r="G234" s="490" t="s">
        <v>164</v>
      </c>
      <c r="H234" s="491"/>
      <c r="I234" s="383">
        <f>I235</f>
        <v>2266</v>
      </c>
    </row>
    <row r="235" spans="2:9" ht="25.5" customHeight="1">
      <c r="B235" s="356"/>
      <c r="C235" s="335"/>
      <c r="D235" s="119"/>
      <c r="E235" s="94"/>
      <c r="F235" s="125" t="s">
        <v>28</v>
      </c>
      <c r="G235" s="125" t="s">
        <v>28</v>
      </c>
      <c r="H235" s="100" t="s">
        <v>233</v>
      </c>
      <c r="I235" s="153">
        <f>I236</f>
        <v>2266</v>
      </c>
    </row>
    <row r="236" spans="2:9" ht="17.25" customHeight="1">
      <c r="B236" s="356"/>
      <c r="C236" s="336"/>
      <c r="D236" s="120"/>
      <c r="E236" s="108"/>
      <c r="F236" s="121" t="s">
        <v>225</v>
      </c>
      <c r="G236" s="101"/>
      <c r="H236" s="91" t="s">
        <v>228</v>
      </c>
      <c r="I236" s="154">
        <v>2266</v>
      </c>
    </row>
    <row r="237" spans="2:9" ht="17.25" customHeight="1" hidden="1">
      <c r="B237" s="356"/>
      <c r="C237" s="336"/>
      <c r="D237" s="108"/>
      <c r="E237" s="108"/>
      <c r="F237" s="121"/>
      <c r="G237" s="101"/>
      <c r="H237" s="363" t="s">
        <v>27</v>
      </c>
      <c r="I237" s="154"/>
    </row>
    <row r="238" spans="2:9" ht="17.25" customHeight="1" hidden="1">
      <c r="B238" s="356"/>
      <c r="C238" s="336"/>
      <c r="D238" s="108"/>
      <c r="E238" s="108"/>
      <c r="F238" s="121"/>
      <c r="G238" s="101"/>
      <c r="H238" s="364" t="s">
        <v>287</v>
      </c>
      <c r="I238" s="365">
        <v>750</v>
      </c>
    </row>
    <row r="239" spans="2:9" ht="17.25" customHeight="1" hidden="1">
      <c r="B239" s="356"/>
      <c r="C239" s="336"/>
      <c r="D239" s="108"/>
      <c r="E239" s="108"/>
      <c r="F239" s="121"/>
      <c r="G239" s="101"/>
      <c r="H239" s="364" t="s">
        <v>288</v>
      </c>
      <c r="I239" s="365">
        <v>350</v>
      </c>
    </row>
    <row r="240" spans="2:9" ht="17.25" customHeight="1" hidden="1">
      <c r="B240" s="356"/>
      <c r="C240" s="336"/>
      <c r="D240" s="108"/>
      <c r="E240" s="108"/>
      <c r="F240" s="121"/>
      <c r="G240" s="101"/>
      <c r="H240" s="364" t="s">
        <v>289</v>
      </c>
      <c r="I240" s="365">
        <v>250</v>
      </c>
    </row>
    <row r="241" spans="2:9" ht="17.25" customHeight="1" hidden="1">
      <c r="B241" s="356"/>
      <c r="C241" s="336"/>
      <c r="D241" s="108"/>
      <c r="E241" s="108"/>
      <c r="F241" s="121"/>
      <c r="G241" s="101"/>
      <c r="H241" s="364" t="s">
        <v>290</v>
      </c>
      <c r="I241" s="365">
        <v>350</v>
      </c>
    </row>
    <row r="242" spans="2:9" ht="17.25" customHeight="1" hidden="1">
      <c r="B242" s="356"/>
      <c r="C242" s="336"/>
      <c r="D242" s="108"/>
      <c r="E242" s="108"/>
      <c r="F242" s="121"/>
      <c r="G242" s="101"/>
      <c r="H242" s="364" t="s">
        <v>237</v>
      </c>
      <c r="I242" s="365">
        <v>566</v>
      </c>
    </row>
    <row r="243" spans="2:9" ht="9" customHeight="1" thickBot="1">
      <c r="B243" s="350"/>
      <c r="C243" s="377"/>
      <c r="D243" s="377"/>
      <c r="E243" s="377"/>
      <c r="F243" s="378"/>
      <c r="G243" s="379"/>
      <c r="H243" s="380"/>
      <c r="I243" s="381"/>
    </row>
    <row r="244" spans="2:9" ht="15.75" customHeight="1">
      <c r="B244" s="510" t="s">
        <v>305</v>
      </c>
      <c r="C244" s="511"/>
      <c r="D244" s="511"/>
      <c r="E244" s="511"/>
      <c r="F244" s="511"/>
      <c r="G244" s="511"/>
      <c r="H244" s="512"/>
      <c r="I244" s="508">
        <f>I249+I267</f>
        <v>12043.599999999999</v>
      </c>
    </row>
    <row r="245" spans="2:9" ht="15.75" customHeight="1" thickBot="1">
      <c r="B245" s="513"/>
      <c r="C245" s="514"/>
      <c r="D245" s="514"/>
      <c r="E245" s="514"/>
      <c r="F245" s="514"/>
      <c r="G245" s="514"/>
      <c r="H245" s="515"/>
      <c r="I245" s="509"/>
    </row>
    <row r="246" spans="2:9" ht="9" customHeight="1">
      <c r="B246" s="349"/>
      <c r="C246" s="352"/>
      <c r="D246" s="352"/>
      <c r="E246" s="352"/>
      <c r="F246" s="353"/>
      <c r="G246" s="354"/>
      <c r="H246" s="355"/>
      <c r="I246" s="366"/>
    </row>
    <row r="247" spans="2:9" ht="17.25" customHeight="1">
      <c r="B247" s="93">
        <v>900</v>
      </c>
      <c r="C247" s="335" t="s">
        <v>36</v>
      </c>
      <c r="D247" s="94"/>
      <c r="E247" s="94"/>
      <c r="F247" s="94"/>
      <c r="G247" s="484" t="s">
        <v>156</v>
      </c>
      <c r="H247" s="485"/>
      <c r="I247" s="98">
        <f>I248</f>
        <v>10387.599999999999</v>
      </c>
    </row>
    <row r="248" spans="2:9" ht="17.25" customHeight="1">
      <c r="B248" s="93">
        <v>900</v>
      </c>
      <c r="C248" s="335" t="s">
        <v>36</v>
      </c>
      <c r="D248" s="94" t="s">
        <v>36</v>
      </c>
      <c r="E248" s="94"/>
      <c r="F248" s="94"/>
      <c r="G248" s="481" t="s">
        <v>47</v>
      </c>
      <c r="H248" s="482"/>
      <c r="I248" s="98">
        <f>I249</f>
        <v>10387.599999999999</v>
      </c>
    </row>
    <row r="249" spans="2:9" ht="63" customHeight="1">
      <c r="B249" s="319">
        <v>900</v>
      </c>
      <c r="C249" s="337" t="s">
        <v>36</v>
      </c>
      <c r="D249" s="320" t="s">
        <v>36</v>
      </c>
      <c r="E249" s="320" t="s">
        <v>267</v>
      </c>
      <c r="F249" s="322"/>
      <c r="G249" s="483" t="s">
        <v>266</v>
      </c>
      <c r="H249" s="467"/>
      <c r="I249" s="383">
        <f>I250</f>
        <v>10387.599999999999</v>
      </c>
    </row>
    <row r="250" spans="2:9" ht="17.25" customHeight="1">
      <c r="B250" s="93">
        <v>900</v>
      </c>
      <c r="C250" s="335" t="s">
        <v>36</v>
      </c>
      <c r="D250" s="94" t="s">
        <v>36</v>
      </c>
      <c r="E250" s="94" t="s">
        <v>267</v>
      </c>
      <c r="F250" s="94"/>
      <c r="G250" s="460" t="s">
        <v>246</v>
      </c>
      <c r="H250" s="461"/>
      <c r="I250" s="98">
        <f>I251</f>
        <v>10387.599999999999</v>
      </c>
    </row>
    <row r="251" spans="2:9" ht="50.25" customHeight="1" hidden="1">
      <c r="B251" s="345"/>
      <c r="C251" s="335"/>
      <c r="D251" s="94"/>
      <c r="E251" s="94"/>
      <c r="F251" s="94" t="s">
        <v>269</v>
      </c>
      <c r="G251" s="101"/>
      <c r="H251" s="100" t="s">
        <v>273</v>
      </c>
      <c r="I251" s="98">
        <f>I252+I253</f>
        <v>10387.599999999999</v>
      </c>
    </row>
    <row r="252" spans="2:9" ht="50.25" customHeight="1" hidden="1">
      <c r="B252" s="356"/>
      <c r="C252" s="335"/>
      <c r="D252" s="94"/>
      <c r="E252" s="94"/>
      <c r="F252" s="121" t="s">
        <v>270</v>
      </c>
      <c r="G252" s="101"/>
      <c r="H252" s="91" t="s">
        <v>272</v>
      </c>
      <c r="I252" s="102">
        <f>I256</f>
        <v>9987.599999999999</v>
      </c>
    </row>
    <row r="253" spans="2:9" ht="17.25" customHeight="1" hidden="1">
      <c r="B253" s="345"/>
      <c r="C253" s="335"/>
      <c r="D253" s="94"/>
      <c r="E253" s="94"/>
      <c r="F253" s="121" t="s">
        <v>271</v>
      </c>
      <c r="G253" s="101"/>
      <c r="H253" s="91" t="s">
        <v>274</v>
      </c>
      <c r="I253" s="102">
        <v>400</v>
      </c>
    </row>
    <row r="254" spans="2:9" ht="17.25" customHeight="1" hidden="1">
      <c r="B254" s="345"/>
      <c r="C254" s="335"/>
      <c r="D254" s="94"/>
      <c r="E254" s="94"/>
      <c r="F254" s="121"/>
      <c r="G254" s="101">
        <v>310</v>
      </c>
      <c r="H254" s="91" t="s">
        <v>150</v>
      </c>
      <c r="I254" s="102">
        <f>I264</f>
        <v>400</v>
      </c>
    </row>
    <row r="255" spans="2:9" ht="48.75" customHeight="1">
      <c r="B255" s="93">
        <v>900</v>
      </c>
      <c r="C255" s="335" t="s">
        <v>36</v>
      </c>
      <c r="D255" s="94" t="s">
        <v>36</v>
      </c>
      <c r="E255" s="94" t="s">
        <v>268</v>
      </c>
      <c r="F255" s="94" t="s">
        <v>269</v>
      </c>
      <c r="G255" s="95"/>
      <c r="H255" s="100" t="s">
        <v>273</v>
      </c>
      <c r="I255" s="98">
        <f>I256+I264</f>
        <v>10387.599999999999</v>
      </c>
    </row>
    <row r="256" spans="2:9" ht="51" customHeight="1">
      <c r="B256" s="356"/>
      <c r="C256" s="336"/>
      <c r="D256" s="108"/>
      <c r="E256" s="108"/>
      <c r="F256" s="121" t="s">
        <v>270</v>
      </c>
      <c r="G256" s="101"/>
      <c r="H256" s="91" t="s">
        <v>272</v>
      </c>
      <c r="I256" s="102">
        <f>SUM(I257:I263)</f>
        <v>9987.599999999999</v>
      </c>
    </row>
    <row r="257" spans="2:9" ht="15.75" hidden="1">
      <c r="B257" s="345"/>
      <c r="C257" s="336"/>
      <c r="D257" s="108"/>
      <c r="E257" s="108"/>
      <c r="F257" s="94"/>
      <c r="G257" s="101">
        <v>211</v>
      </c>
      <c r="H257" s="91" t="s">
        <v>139</v>
      </c>
      <c r="I257" s="102">
        <v>4077.7</v>
      </c>
    </row>
    <row r="258" spans="2:9" ht="15.75" hidden="1">
      <c r="B258" s="345"/>
      <c r="C258" s="336"/>
      <c r="D258" s="108"/>
      <c r="E258" s="108"/>
      <c r="F258" s="94"/>
      <c r="G258" s="101">
        <v>213</v>
      </c>
      <c r="H258" s="91" t="s">
        <v>140</v>
      </c>
      <c r="I258" s="102">
        <v>1231.5</v>
      </c>
    </row>
    <row r="259" spans="2:9" ht="15.75" hidden="1">
      <c r="B259" s="345"/>
      <c r="C259" s="336"/>
      <c r="D259" s="108"/>
      <c r="E259" s="108"/>
      <c r="F259" s="94"/>
      <c r="G259" s="101">
        <v>221</v>
      </c>
      <c r="H259" s="91" t="s">
        <v>103</v>
      </c>
      <c r="I259" s="102">
        <v>206.4</v>
      </c>
    </row>
    <row r="260" spans="2:9" ht="15.75" hidden="1">
      <c r="B260" s="345"/>
      <c r="C260" s="336"/>
      <c r="D260" s="108"/>
      <c r="E260" s="108"/>
      <c r="F260" s="94"/>
      <c r="G260" s="101">
        <v>222</v>
      </c>
      <c r="H260" s="91" t="s">
        <v>141</v>
      </c>
      <c r="I260" s="102">
        <v>184.8</v>
      </c>
    </row>
    <row r="261" spans="2:9" ht="15.75" hidden="1">
      <c r="B261" s="345"/>
      <c r="C261" s="336"/>
      <c r="D261" s="108"/>
      <c r="E261" s="108"/>
      <c r="F261" s="94"/>
      <c r="G261" s="101">
        <v>225</v>
      </c>
      <c r="H261" s="91" t="s">
        <v>144</v>
      </c>
      <c r="I261" s="102">
        <v>184.8</v>
      </c>
    </row>
    <row r="262" spans="2:9" ht="15.75" hidden="1">
      <c r="B262" s="345"/>
      <c r="C262" s="336"/>
      <c r="D262" s="108"/>
      <c r="E262" s="108"/>
      <c r="F262" s="94"/>
      <c r="G262" s="101">
        <v>226</v>
      </c>
      <c r="H262" s="91" t="s">
        <v>145</v>
      </c>
      <c r="I262" s="102">
        <v>2877.6</v>
      </c>
    </row>
    <row r="263" spans="2:9" ht="15.75" hidden="1">
      <c r="B263" s="345"/>
      <c r="C263" s="336"/>
      <c r="D263" s="108"/>
      <c r="E263" s="108"/>
      <c r="F263" s="94"/>
      <c r="G263" s="101">
        <v>340</v>
      </c>
      <c r="H263" s="91" t="s">
        <v>151</v>
      </c>
      <c r="I263" s="102">
        <v>1224.8</v>
      </c>
    </row>
    <row r="264" spans="2:9" ht="15.75">
      <c r="B264" s="345"/>
      <c r="C264" s="336"/>
      <c r="D264" s="108"/>
      <c r="E264" s="108"/>
      <c r="F264" s="121" t="s">
        <v>271</v>
      </c>
      <c r="G264" s="101">
        <v>310</v>
      </c>
      <c r="H264" s="91" t="s">
        <v>274</v>
      </c>
      <c r="I264" s="102">
        <v>400</v>
      </c>
    </row>
    <row r="265" spans="2:9" ht="15.75">
      <c r="B265" s="93">
        <v>900</v>
      </c>
      <c r="C265" s="335" t="s">
        <v>101</v>
      </c>
      <c r="D265" s="119"/>
      <c r="E265" s="94"/>
      <c r="F265" s="94"/>
      <c r="G265" s="473" t="s">
        <v>157</v>
      </c>
      <c r="H265" s="471"/>
      <c r="I265" s="98">
        <f>I266</f>
        <v>1656</v>
      </c>
    </row>
    <row r="266" spans="2:9" ht="15.75">
      <c r="B266" s="93">
        <v>900</v>
      </c>
      <c r="C266" s="335" t="s">
        <v>101</v>
      </c>
      <c r="D266" s="119" t="s">
        <v>13</v>
      </c>
      <c r="E266" s="94"/>
      <c r="F266" s="94"/>
      <c r="G266" s="473" t="s">
        <v>278</v>
      </c>
      <c r="H266" s="474"/>
      <c r="I266" s="98">
        <f>I267</f>
        <v>1656</v>
      </c>
    </row>
    <row r="267" spans="2:9" ht="65.25" customHeight="1">
      <c r="B267" s="319">
        <v>900</v>
      </c>
      <c r="C267" s="337" t="s">
        <v>101</v>
      </c>
      <c r="D267" s="324" t="s">
        <v>13</v>
      </c>
      <c r="E267" s="320" t="s">
        <v>279</v>
      </c>
      <c r="F267" s="320"/>
      <c r="G267" s="483" t="s">
        <v>280</v>
      </c>
      <c r="H267" s="467"/>
      <c r="I267" s="323">
        <f>I268</f>
        <v>1656</v>
      </c>
    </row>
    <row r="268" spans="2:9" ht="15.75" hidden="1">
      <c r="B268" s="345"/>
      <c r="C268" s="335"/>
      <c r="D268" s="119"/>
      <c r="E268" s="94"/>
      <c r="F268" s="94"/>
      <c r="G268" s="460" t="s">
        <v>246</v>
      </c>
      <c r="H268" s="461"/>
      <c r="I268" s="98">
        <f>I269</f>
        <v>1656</v>
      </c>
    </row>
    <row r="269" spans="2:9" ht="47.25" hidden="1">
      <c r="B269" s="356"/>
      <c r="C269" s="342"/>
      <c r="D269" s="124"/>
      <c r="E269" s="125"/>
      <c r="F269" s="94" t="s">
        <v>269</v>
      </c>
      <c r="G269" s="95"/>
      <c r="H269" s="100" t="s">
        <v>273</v>
      </c>
      <c r="I269" s="98">
        <f>I270+I271</f>
        <v>1656</v>
      </c>
    </row>
    <row r="270" spans="2:9" ht="45" hidden="1">
      <c r="B270" s="356"/>
      <c r="C270" s="342"/>
      <c r="D270" s="124"/>
      <c r="E270" s="125"/>
      <c r="F270" s="121" t="s">
        <v>270</v>
      </c>
      <c r="G270" s="101"/>
      <c r="H270" s="91" t="s">
        <v>272</v>
      </c>
      <c r="I270" s="102">
        <f>I274</f>
        <v>1656</v>
      </c>
    </row>
    <row r="271" spans="2:9" ht="15.75" hidden="1">
      <c r="B271" s="345"/>
      <c r="C271" s="342"/>
      <c r="D271" s="124"/>
      <c r="E271" s="125"/>
      <c r="F271" s="121" t="s">
        <v>271</v>
      </c>
      <c r="G271" s="101"/>
      <c r="H271" s="91" t="s">
        <v>274</v>
      </c>
      <c r="I271" s="102">
        <v>0</v>
      </c>
    </row>
    <row r="272" spans="2:9" ht="15.75">
      <c r="B272" s="93">
        <v>900</v>
      </c>
      <c r="C272" s="335" t="s">
        <v>101</v>
      </c>
      <c r="D272" s="119" t="s">
        <v>13</v>
      </c>
      <c r="E272" s="94" t="s">
        <v>281</v>
      </c>
      <c r="F272" s="94"/>
      <c r="G272" s="460" t="s">
        <v>246</v>
      </c>
      <c r="H272" s="461"/>
      <c r="I272" s="98">
        <f>I273</f>
        <v>1656</v>
      </c>
    </row>
    <row r="273" spans="2:9" ht="47.25">
      <c r="B273" s="93">
        <v>900</v>
      </c>
      <c r="C273" s="335" t="s">
        <v>101</v>
      </c>
      <c r="D273" s="119" t="s">
        <v>13</v>
      </c>
      <c r="E273" s="94" t="s">
        <v>281</v>
      </c>
      <c r="F273" s="94" t="s">
        <v>269</v>
      </c>
      <c r="G273" s="95"/>
      <c r="H273" s="100" t="s">
        <v>273</v>
      </c>
      <c r="I273" s="98">
        <f>I274</f>
        <v>1656</v>
      </c>
    </row>
    <row r="274" spans="2:9" ht="45.75" thickBot="1">
      <c r="B274" s="403"/>
      <c r="C274" s="357"/>
      <c r="D274" s="358"/>
      <c r="E274" s="359"/>
      <c r="F274" s="347" t="s">
        <v>270</v>
      </c>
      <c r="G274" s="348"/>
      <c r="H274" s="360" t="s">
        <v>272</v>
      </c>
      <c r="I274" s="404">
        <v>1656</v>
      </c>
    </row>
    <row r="275" spans="2:9" ht="16.5" hidden="1" thickBot="1">
      <c r="B275" s="346"/>
      <c r="C275" s="396"/>
      <c r="D275" s="397"/>
      <c r="E275" s="398"/>
      <c r="F275" s="399" t="s">
        <v>271</v>
      </c>
      <c r="G275" s="400"/>
      <c r="H275" s="401" t="s">
        <v>274</v>
      </c>
      <c r="I275" s="402">
        <v>0</v>
      </c>
    </row>
    <row r="276" spans="3:8" ht="12.75">
      <c r="C276" s="164"/>
      <c r="D276" s="164"/>
      <c r="E276" s="105"/>
      <c r="F276" s="105"/>
      <c r="G276" s="105"/>
      <c r="H276" s="162"/>
    </row>
    <row r="277" spans="3:9" ht="18.75">
      <c r="C277" s="164"/>
      <c r="D277" s="164"/>
      <c r="E277" s="105"/>
      <c r="F277" s="105"/>
      <c r="G277" s="105"/>
      <c r="H277" s="405" t="s">
        <v>134</v>
      </c>
      <c r="I277" s="406">
        <f>I14+I244</f>
        <v>78263.70000000001</v>
      </c>
    </row>
    <row r="278" spans="3:8" ht="12.75">
      <c r="C278" s="164"/>
      <c r="D278" s="164"/>
      <c r="E278" s="105"/>
      <c r="F278" s="105"/>
      <c r="G278" s="105"/>
      <c r="H278" s="162"/>
    </row>
    <row r="279" spans="3:8" ht="12.75">
      <c r="C279" s="164"/>
      <c r="D279" s="164"/>
      <c r="E279" s="105"/>
      <c r="F279" s="105"/>
      <c r="G279" s="105"/>
      <c r="H279" s="162"/>
    </row>
    <row r="280" spans="3:8" ht="12.75">
      <c r="C280" s="164"/>
      <c r="D280" s="164"/>
      <c r="E280" s="105"/>
      <c r="F280" s="105"/>
      <c r="G280" s="105"/>
      <c r="H280" s="162"/>
    </row>
    <row r="281" spans="3:8" ht="12.75">
      <c r="C281" s="164"/>
      <c r="D281" s="164"/>
      <c r="E281" s="105"/>
      <c r="F281" s="105"/>
      <c r="G281" s="105"/>
      <c r="H281" s="162"/>
    </row>
    <row r="282" spans="3:8" ht="12.75">
      <c r="C282" s="164"/>
      <c r="D282" s="164"/>
      <c r="E282" s="105"/>
      <c r="F282" s="105"/>
      <c r="G282" s="105"/>
      <c r="H282" s="162"/>
    </row>
    <row r="283" spans="3:8" ht="12.75">
      <c r="C283" s="164"/>
      <c r="D283" s="164"/>
      <c r="E283" s="105"/>
      <c r="F283" s="105"/>
      <c r="G283" s="105"/>
      <c r="H283" s="162"/>
    </row>
    <row r="284" spans="3:8" ht="12.75">
      <c r="C284" s="164"/>
      <c r="D284" s="164"/>
      <c r="E284" s="105"/>
      <c r="F284" s="105"/>
      <c r="G284" s="105"/>
      <c r="H284" s="162"/>
    </row>
    <row r="285" spans="3:8" ht="12.75">
      <c r="C285" s="164"/>
      <c r="D285" s="164"/>
      <c r="E285" s="105"/>
      <c r="F285" s="105"/>
      <c r="G285" s="105"/>
      <c r="H285" s="162"/>
    </row>
    <row r="286" spans="3:8" ht="12.75">
      <c r="C286" s="164"/>
      <c r="D286" s="164"/>
      <c r="E286" s="105"/>
      <c r="F286" s="105"/>
      <c r="G286" s="105"/>
      <c r="H286" s="162"/>
    </row>
    <row r="287" spans="3:8" ht="12.75">
      <c r="C287" s="164"/>
      <c r="D287" s="164"/>
      <c r="E287" s="105"/>
      <c r="F287" s="105"/>
      <c r="G287" s="105"/>
      <c r="H287" s="162"/>
    </row>
    <row r="288" spans="3:8" ht="12.75">
      <c r="C288" s="164"/>
      <c r="D288" s="164"/>
      <c r="E288" s="105"/>
      <c r="F288" s="105"/>
      <c r="G288" s="105"/>
      <c r="H288" s="162"/>
    </row>
    <row r="289" spans="3:8" ht="12.75">
      <c r="C289" s="164"/>
      <c r="D289" s="164"/>
      <c r="E289" s="105"/>
      <c r="F289" s="105"/>
      <c r="G289" s="105"/>
      <c r="H289" s="162"/>
    </row>
    <row r="290" spans="3:8" ht="12.75">
      <c r="C290" s="164"/>
      <c r="D290" s="164"/>
      <c r="E290" s="105"/>
      <c r="F290" s="105"/>
      <c r="G290" s="105"/>
      <c r="H290" s="162"/>
    </row>
    <row r="291" spans="3:8" ht="12.75">
      <c r="C291" s="164"/>
      <c r="D291" s="164"/>
      <c r="E291" s="105"/>
      <c r="F291" s="105"/>
      <c r="G291" s="105"/>
      <c r="H291" s="162"/>
    </row>
    <row r="292" spans="3:8" ht="12.75">
      <c r="C292" s="164"/>
      <c r="D292" s="164"/>
      <c r="E292" s="105"/>
      <c r="F292" s="105"/>
      <c r="G292" s="105"/>
      <c r="H292" s="162"/>
    </row>
    <row r="293" spans="3:8" ht="12.75">
      <c r="C293" s="164"/>
      <c r="D293" s="164"/>
      <c r="E293" s="105"/>
      <c r="F293" s="105"/>
      <c r="G293" s="105"/>
      <c r="H293" s="162"/>
    </row>
    <row r="294" spans="3:8" ht="12.75">
      <c r="C294" s="164"/>
      <c r="D294" s="164"/>
      <c r="E294" s="105"/>
      <c r="F294" s="105"/>
      <c r="G294" s="105"/>
      <c r="H294" s="162"/>
    </row>
    <row r="295" spans="3:8" ht="12.75">
      <c r="C295" s="164"/>
      <c r="D295" s="164"/>
      <c r="E295" s="105"/>
      <c r="F295" s="105"/>
      <c r="G295" s="105"/>
      <c r="H295" s="162"/>
    </row>
    <row r="296" spans="3:8" ht="12.75">
      <c r="C296" s="164"/>
      <c r="D296" s="164"/>
      <c r="E296" s="105"/>
      <c r="F296" s="105"/>
      <c r="G296" s="105"/>
      <c r="H296" s="162"/>
    </row>
    <row r="297" spans="3:8" ht="12.75">
      <c r="C297" s="164"/>
      <c r="D297" s="164"/>
      <c r="E297" s="105"/>
      <c r="F297" s="105"/>
      <c r="G297" s="105"/>
      <c r="H297" s="162"/>
    </row>
    <row r="298" spans="3:8" ht="12.75">
      <c r="C298" s="164"/>
      <c r="D298" s="164"/>
      <c r="E298" s="105"/>
      <c r="F298" s="105"/>
      <c r="G298" s="105"/>
      <c r="H298" s="162"/>
    </row>
    <row r="299" spans="3:8" ht="12.75">
      <c r="C299" s="164"/>
      <c r="D299" s="164"/>
      <c r="E299" s="105"/>
      <c r="F299" s="105"/>
      <c r="G299" s="105"/>
      <c r="H299" s="162"/>
    </row>
    <row r="300" spans="3:8" ht="12.75">
      <c r="C300" s="164"/>
      <c r="D300" s="164"/>
      <c r="E300" s="105"/>
      <c r="F300" s="105"/>
      <c r="G300" s="105"/>
      <c r="H300" s="162"/>
    </row>
    <row r="301" spans="3:8" ht="12.75">
      <c r="C301" s="164"/>
      <c r="D301" s="164"/>
      <c r="E301" s="105"/>
      <c r="F301" s="105"/>
      <c r="G301" s="105"/>
      <c r="H301" s="162"/>
    </row>
    <row r="302" spans="3:8" ht="12.75">
      <c r="C302" s="164"/>
      <c r="D302" s="164"/>
      <c r="E302" s="105"/>
      <c r="F302" s="105"/>
      <c r="G302" s="105"/>
      <c r="H302" s="162"/>
    </row>
    <row r="303" spans="3:8" ht="12.75">
      <c r="C303" s="164"/>
      <c r="D303" s="164"/>
      <c r="E303" s="105"/>
      <c r="F303" s="105"/>
      <c r="G303" s="105"/>
      <c r="H303" s="162"/>
    </row>
    <row r="304" spans="3:8" ht="12.75">
      <c r="C304" s="164"/>
      <c r="D304" s="164"/>
      <c r="E304" s="105"/>
      <c r="F304" s="105"/>
      <c r="G304" s="105"/>
      <c r="H304" s="162"/>
    </row>
    <row r="305" spans="3:8" ht="12.75">
      <c r="C305" s="164"/>
      <c r="D305" s="164"/>
      <c r="E305" s="105"/>
      <c r="F305" s="105"/>
      <c r="G305" s="105"/>
      <c r="H305" s="162"/>
    </row>
    <row r="306" spans="3:8" ht="12.75">
      <c r="C306" s="164"/>
      <c r="D306" s="164"/>
      <c r="E306" s="105"/>
      <c r="F306" s="105"/>
      <c r="G306" s="105"/>
      <c r="H306" s="162"/>
    </row>
    <row r="307" spans="3:8" ht="12.75">
      <c r="C307" s="164"/>
      <c r="D307" s="164"/>
      <c r="E307" s="105"/>
      <c r="F307" s="105"/>
      <c r="G307" s="105"/>
      <c r="H307" s="162"/>
    </row>
    <row r="308" spans="3:8" ht="12.75">
      <c r="C308" s="164"/>
      <c r="D308" s="164"/>
      <c r="E308" s="105"/>
      <c r="F308" s="105"/>
      <c r="G308" s="105"/>
      <c r="H308" s="162"/>
    </row>
    <row r="309" spans="3:8" ht="12.75">
      <c r="C309" s="164"/>
      <c r="D309" s="164"/>
      <c r="E309" s="105"/>
      <c r="F309" s="105"/>
      <c r="G309" s="105"/>
      <c r="H309" s="162"/>
    </row>
    <row r="310" spans="3:8" ht="12.75">
      <c r="C310" s="164"/>
      <c r="D310" s="164"/>
      <c r="E310" s="105"/>
      <c r="F310" s="105"/>
      <c r="G310" s="105"/>
      <c r="H310" s="162"/>
    </row>
    <row r="311" spans="3:8" ht="12.75">
      <c r="C311" s="164"/>
      <c r="D311" s="164"/>
      <c r="E311" s="105"/>
      <c r="F311" s="105"/>
      <c r="G311" s="105"/>
      <c r="H311" s="162"/>
    </row>
    <row r="312" spans="3:8" ht="12.75">
      <c r="C312" s="164"/>
      <c r="D312" s="164"/>
      <c r="E312" s="105"/>
      <c r="F312" s="105"/>
      <c r="G312" s="105"/>
      <c r="H312" s="162"/>
    </row>
    <row r="313" spans="3:8" ht="12.75">
      <c r="C313" s="164"/>
      <c r="D313" s="164"/>
      <c r="E313" s="105"/>
      <c r="F313" s="105"/>
      <c r="G313" s="105"/>
      <c r="H313" s="162"/>
    </row>
    <row r="314" spans="3:8" ht="12.75">
      <c r="C314" s="164"/>
      <c r="D314" s="164"/>
      <c r="E314" s="105"/>
      <c r="F314" s="105"/>
      <c r="G314" s="105"/>
      <c r="H314" s="162"/>
    </row>
    <row r="315" spans="3:8" ht="12.75">
      <c r="C315" s="164"/>
      <c r="D315" s="164"/>
      <c r="E315" s="105"/>
      <c r="F315" s="105"/>
      <c r="G315" s="105"/>
      <c r="H315" s="162"/>
    </row>
    <row r="316" spans="3:8" ht="12.75">
      <c r="C316" s="164"/>
      <c r="D316" s="164"/>
      <c r="E316" s="105"/>
      <c r="F316" s="105"/>
      <c r="G316" s="105"/>
      <c r="H316" s="162"/>
    </row>
    <row r="317" spans="3:8" ht="12.75">
      <c r="C317" s="164"/>
      <c r="D317" s="164"/>
      <c r="E317" s="105"/>
      <c r="F317" s="105"/>
      <c r="G317" s="105"/>
      <c r="H317" s="162"/>
    </row>
    <row r="318" spans="3:8" ht="12.75">
      <c r="C318" s="164"/>
      <c r="D318" s="164"/>
      <c r="E318" s="105"/>
      <c r="F318" s="105"/>
      <c r="G318" s="105"/>
      <c r="H318" s="162"/>
    </row>
    <row r="319" spans="3:8" ht="12.75">
      <c r="C319" s="164"/>
      <c r="D319" s="164"/>
      <c r="E319" s="105"/>
      <c r="F319" s="105"/>
      <c r="G319" s="105"/>
      <c r="H319" s="162"/>
    </row>
    <row r="320" spans="3:8" ht="12.75">
      <c r="C320" s="164"/>
      <c r="D320" s="164"/>
      <c r="E320" s="105"/>
      <c r="F320" s="105"/>
      <c r="G320" s="105"/>
      <c r="H320" s="162"/>
    </row>
    <row r="321" spans="3:8" ht="12.75">
      <c r="C321" s="164"/>
      <c r="D321" s="164"/>
      <c r="E321" s="105"/>
      <c r="F321" s="105"/>
      <c r="G321" s="105"/>
      <c r="H321" s="162"/>
    </row>
    <row r="322" spans="3:8" ht="12.75">
      <c r="C322" s="164"/>
      <c r="D322" s="164"/>
      <c r="E322" s="105"/>
      <c r="F322" s="105"/>
      <c r="G322" s="105"/>
      <c r="H322" s="162"/>
    </row>
    <row r="323" spans="3:8" ht="12.75">
      <c r="C323" s="164"/>
      <c r="D323" s="164"/>
      <c r="E323" s="105"/>
      <c r="F323" s="105"/>
      <c r="G323" s="105"/>
      <c r="H323" s="162"/>
    </row>
    <row r="324" spans="3:8" ht="12.75">
      <c r="C324" s="164"/>
      <c r="D324" s="164"/>
      <c r="E324" s="105"/>
      <c r="F324" s="105"/>
      <c r="G324" s="105"/>
      <c r="H324" s="162"/>
    </row>
    <row r="325" spans="3:8" ht="12.75">
      <c r="C325" s="164"/>
      <c r="D325" s="164"/>
      <c r="E325" s="105"/>
      <c r="F325" s="105"/>
      <c r="G325" s="105"/>
      <c r="H325" s="162"/>
    </row>
    <row r="326" spans="3:8" ht="12.75">
      <c r="C326" s="164"/>
      <c r="D326" s="164"/>
      <c r="E326" s="105"/>
      <c r="F326" s="105"/>
      <c r="G326" s="105"/>
      <c r="H326" s="162"/>
    </row>
    <row r="327" spans="3:8" ht="12.75">
      <c r="C327" s="164"/>
      <c r="D327" s="164"/>
      <c r="E327" s="105"/>
      <c r="F327" s="105"/>
      <c r="G327" s="105"/>
      <c r="H327" s="162"/>
    </row>
    <row r="328" spans="3:8" ht="12.75">
      <c r="C328" s="164"/>
      <c r="D328" s="164"/>
      <c r="E328" s="105"/>
      <c r="F328" s="105"/>
      <c r="G328" s="105"/>
      <c r="H328" s="162"/>
    </row>
    <row r="329" spans="3:8" ht="12.75">
      <c r="C329" s="164"/>
      <c r="D329" s="164"/>
      <c r="E329" s="105"/>
      <c r="F329" s="105"/>
      <c r="G329" s="105"/>
      <c r="H329" s="162"/>
    </row>
  </sheetData>
  <sheetProtection/>
  <mergeCells count="71">
    <mergeCell ref="G64:H64"/>
    <mergeCell ref="G63:H63"/>
    <mergeCell ref="G74:H74"/>
    <mergeCell ref="G161:H161"/>
    <mergeCell ref="G178:H178"/>
    <mergeCell ref="G146:H146"/>
    <mergeCell ref="G92:H92"/>
    <mergeCell ref="G128:H128"/>
    <mergeCell ref="G129:H129"/>
    <mergeCell ref="G145:H145"/>
    <mergeCell ref="G144:H144"/>
    <mergeCell ref="C11:F11"/>
    <mergeCell ref="H1:I1"/>
    <mergeCell ref="H2:I2"/>
    <mergeCell ref="H3:I3"/>
    <mergeCell ref="H4:I4"/>
    <mergeCell ref="G193:H193"/>
    <mergeCell ref="G194:H194"/>
    <mergeCell ref="G192:H192"/>
    <mergeCell ref="H5:I5"/>
    <mergeCell ref="H6:I6"/>
    <mergeCell ref="C8:I8"/>
    <mergeCell ref="G49:H49"/>
    <mergeCell ref="C9:I9"/>
    <mergeCell ref="G30:H30"/>
    <mergeCell ref="I11:I12"/>
    <mergeCell ref="G187:H187"/>
    <mergeCell ref="G188:H188"/>
    <mergeCell ref="G162:H162"/>
    <mergeCell ref="G217:H217"/>
    <mergeCell ref="G163:H163"/>
    <mergeCell ref="G183:H183"/>
    <mergeCell ref="G180:H180"/>
    <mergeCell ref="G184:H184"/>
    <mergeCell ref="G179:H179"/>
    <mergeCell ref="G195:H195"/>
    <mergeCell ref="G218:H218"/>
    <mergeCell ref="G200:H200"/>
    <mergeCell ref="G203:H203"/>
    <mergeCell ref="G204:H204"/>
    <mergeCell ref="G213:H213"/>
    <mergeCell ref="G214:H214"/>
    <mergeCell ref="G212:H212"/>
    <mergeCell ref="G205:H205"/>
    <mergeCell ref="G220:H220"/>
    <mergeCell ref="G233:H233"/>
    <mergeCell ref="G234:H234"/>
    <mergeCell ref="G219:H219"/>
    <mergeCell ref="G223:H223"/>
    <mergeCell ref="G232:H232"/>
    <mergeCell ref="B11:B12"/>
    <mergeCell ref="G51:H51"/>
    <mergeCell ref="G55:H55"/>
    <mergeCell ref="G29:H29"/>
    <mergeCell ref="G50:H50"/>
    <mergeCell ref="G11:G12"/>
    <mergeCell ref="H11:H12"/>
    <mergeCell ref="B14:H14"/>
    <mergeCell ref="G16:H16"/>
    <mergeCell ref="G28:H28"/>
    <mergeCell ref="I244:I245"/>
    <mergeCell ref="G247:H247"/>
    <mergeCell ref="G248:H248"/>
    <mergeCell ref="G249:H249"/>
    <mergeCell ref="B244:H245"/>
    <mergeCell ref="G268:H268"/>
    <mergeCell ref="G272:H272"/>
    <mergeCell ref="G250:H250"/>
    <mergeCell ref="G265:H265"/>
    <mergeCell ref="G266:H266"/>
    <mergeCell ref="G267:H267"/>
  </mergeCells>
  <printOptions/>
  <pageMargins left="0.25" right="0.17" top="0.49" bottom="0.55" header="0.13" footer="0.08"/>
  <pageSetup horizontalDpi="300" verticalDpi="300" orientation="portrait" paperSize="9" scale="75" r:id="rId4"/>
  <rowBreaks count="2" manualBreakCount="2">
    <brk id="145" min="1" max="8" man="1"/>
    <brk id="236" min="1" max="8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3">
      <selection activeCell="N7" sqref="N7"/>
    </sheetView>
  </sheetViews>
  <sheetFormatPr defaultColWidth="9.00390625" defaultRowHeight="12.75"/>
  <cols>
    <col min="1" max="1" width="5.875" style="173" customWidth="1"/>
    <col min="2" max="4" width="9.125" style="173" customWidth="1"/>
    <col min="5" max="5" width="13.375" style="173" customWidth="1"/>
    <col min="6" max="6" width="11.125" style="173" hidden="1" customWidth="1"/>
    <col min="7" max="7" width="1.00390625" style="173" hidden="1" customWidth="1"/>
    <col min="8" max="8" width="11.125" style="173" hidden="1" customWidth="1"/>
    <col min="9" max="9" width="1.00390625" style="173" hidden="1" customWidth="1"/>
    <col min="10" max="10" width="10.25390625" style="173" hidden="1" customWidth="1"/>
    <col min="11" max="11" width="0.74609375" style="173" customWidth="1"/>
    <col min="12" max="12" width="11.375" style="173" customWidth="1"/>
    <col min="13" max="13" width="6.00390625" style="173" customWidth="1"/>
    <col min="14" max="14" width="12.25390625" style="173" customWidth="1"/>
    <col min="15" max="15" width="6.875" style="173" customWidth="1"/>
    <col min="16" max="16" width="11.375" style="173" customWidth="1"/>
    <col min="17" max="17" width="7.125" style="173" customWidth="1"/>
    <col min="18" max="18" width="11.375" style="173" customWidth="1"/>
    <col min="19" max="19" width="7.00390625" style="173" customWidth="1"/>
    <col min="20" max="20" width="11.375" style="173" customWidth="1"/>
    <col min="21" max="21" width="7.375" style="173" customWidth="1"/>
    <col min="22" max="22" width="9.125" style="173" customWidth="1"/>
    <col min="23" max="23" width="11.00390625" style="173" customWidth="1"/>
    <col min="24" max="24" width="11.125" style="173" bestFit="1" customWidth="1"/>
    <col min="25" max="16384" width="9.125" style="173" customWidth="1"/>
  </cols>
  <sheetData>
    <row r="1" spans="2:19" ht="12.75" hidden="1">
      <c r="B1" s="174" t="s">
        <v>166</v>
      </c>
      <c r="C1" s="174" t="s">
        <v>167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2:19" ht="12.75" hidden="1">
      <c r="B2" s="175"/>
      <c r="C2" s="176" t="s">
        <v>168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21" ht="12.75">
      <c r="A3" s="177"/>
      <c r="U3" s="178"/>
    </row>
    <row r="4" spans="1:19" ht="15.75">
      <c r="A4" s="179"/>
      <c r="E4" s="523"/>
      <c r="F4" s="523"/>
      <c r="L4" s="180"/>
      <c r="N4" s="180"/>
      <c r="O4" s="296" t="s">
        <v>218</v>
      </c>
      <c r="P4" s="296"/>
      <c r="Q4" s="180"/>
      <c r="R4" s="181"/>
      <c r="S4" s="180"/>
    </row>
    <row r="5" spans="1:19" ht="15.75">
      <c r="A5" s="179"/>
      <c r="E5" s="285"/>
      <c r="F5" s="182"/>
      <c r="J5" s="179"/>
      <c r="L5" s="183"/>
      <c r="N5" s="183"/>
      <c r="O5" s="296" t="s">
        <v>118</v>
      </c>
      <c r="P5" s="296"/>
      <c r="Q5" s="183"/>
      <c r="R5" s="181"/>
      <c r="S5" s="183"/>
    </row>
    <row r="6" spans="1:18" ht="15.75">
      <c r="A6" s="179"/>
      <c r="O6" s="296" t="s">
        <v>117</v>
      </c>
      <c r="P6" s="296"/>
      <c r="R6" s="181"/>
    </row>
    <row r="7" spans="11:20" ht="15.75">
      <c r="K7" s="184"/>
      <c r="L7" s="184"/>
      <c r="M7" s="184"/>
      <c r="N7" s="184"/>
      <c r="O7" s="296" t="s">
        <v>311</v>
      </c>
      <c r="P7" s="296"/>
      <c r="Q7" s="184"/>
      <c r="R7" s="181"/>
      <c r="S7" s="184"/>
      <c r="T7" s="179"/>
    </row>
    <row r="8" spans="11:21" ht="18" customHeight="1">
      <c r="K8" s="185"/>
      <c r="L8" s="185"/>
      <c r="M8" s="185"/>
      <c r="N8" s="184"/>
      <c r="O8" s="184"/>
      <c r="P8" s="186"/>
      <c r="R8"/>
      <c r="S8"/>
      <c r="T8"/>
      <c r="U8"/>
    </row>
    <row r="10" spans="3:14" ht="15.75">
      <c r="C10" s="187" t="s">
        <v>169</v>
      </c>
      <c r="M10" s="188"/>
      <c r="N10" s="188"/>
    </row>
    <row r="11" spans="4:14" ht="15.75">
      <c r="D11" s="187"/>
      <c r="M11" s="189" t="s">
        <v>11</v>
      </c>
      <c r="N11" s="189"/>
    </row>
    <row r="12" spans="4:6" ht="4.5" customHeight="1" thickBot="1">
      <c r="D12" s="190"/>
      <c r="E12" s="524"/>
      <c r="F12" s="525"/>
    </row>
    <row r="13" spans="1:21" ht="15" customHeight="1">
      <c r="A13" s="191"/>
      <c r="B13" s="526" t="s">
        <v>170</v>
      </c>
      <c r="C13" s="527"/>
      <c r="D13" s="527"/>
      <c r="E13" s="528"/>
      <c r="F13" s="532" t="s">
        <v>171</v>
      </c>
      <c r="G13" s="533"/>
      <c r="H13" s="533"/>
      <c r="I13" s="533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4"/>
    </row>
    <row r="14" spans="1:21" ht="18" customHeight="1" thickBot="1">
      <c r="A14" s="192"/>
      <c r="B14" s="529"/>
      <c r="C14" s="530"/>
      <c r="D14" s="530"/>
      <c r="E14" s="531"/>
      <c r="F14" s="535" t="s">
        <v>172</v>
      </c>
      <c r="G14" s="536"/>
      <c r="H14" s="535" t="s">
        <v>173</v>
      </c>
      <c r="I14" s="537"/>
      <c r="J14" s="536" t="s">
        <v>174</v>
      </c>
      <c r="K14" s="537"/>
      <c r="L14" s="536" t="s">
        <v>175</v>
      </c>
      <c r="M14" s="537"/>
      <c r="N14" s="538" t="s">
        <v>291</v>
      </c>
      <c r="O14" s="539"/>
      <c r="P14" s="536">
        <v>2012</v>
      </c>
      <c r="Q14" s="537"/>
      <c r="R14" s="555">
        <v>2013</v>
      </c>
      <c r="S14" s="556"/>
      <c r="T14" s="555">
        <v>2014</v>
      </c>
      <c r="U14" s="556"/>
    </row>
    <row r="15" spans="1:21" ht="12.75" customHeight="1">
      <c r="A15" s="193" t="s">
        <v>176</v>
      </c>
      <c r="B15" s="540" t="s">
        <v>177</v>
      </c>
      <c r="C15" s="541"/>
      <c r="D15" s="541"/>
      <c r="E15" s="542"/>
      <c r="F15" s="194"/>
      <c r="G15" s="195"/>
      <c r="H15" s="194"/>
      <c r="I15" s="195"/>
      <c r="J15" s="194"/>
      <c r="K15" s="195"/>
      <c r="L15" s="196"/>
      <c r="M15" s="196"/>
      <c r="N15" s="194"/>
      <c r="O15" s="197">
        <f>11/12</f>
        <v>0.9166666666666666</v>
      </c>
      <c r="P15" s="549"/>
      <c r="Q15" s="550"/>
      <c r="R15" s="545"/>
      <c r="S15" s="546"/>
      <c r="T15" s="545"/>
      <c r="U15" s="546"/>
    </row>
    <row r="16" spans="1:21" ht="12.75">
      <c r="A16" s="198"/>
      <c r="B16" s="540"/>
      <c r="C16" s="541"/>
      <c r="D16" s="541"/>
      <c r="E16" s="542"/>
      <c r="F16" s="199"/>
      <c r="G16" s="200"/>
      <c r="H16" s="199"/>
      <c r="I16" s="200"/>
      <c r="J16" s="199"/>
      <c r="K16" s="200"/>
      <c r="L16" s="184"/>
      <c r="M16" s="201"/>
      <c r="N16" s="199"/>
      <c r="O16" s="201"/>
      <c r="P16" s="551"/>
      <c r="Q16" s="552"/>
      <c r="R16" s="547"/>
      <c r="S16" s="548"/>
      <c r="T16" s="547"/>
      <c r="U16" s="548"/>
    </row>
    <row r="17" spans="1:21" ht="18" customHeight="1">
      <c r="A17" s="203" t="s">
        <v>178</v>
      </c>
      <c r="B17" s="204" t="s">
        <v>179</v>
      </c>
      <c r="C17" s="205"/>
      <c r="D17" s="205"/>
      <c r="E17" s="206"/>
      <c r="F17" s="207">
        <v>29648.29254</v>
      </c>
      <c r="G17" s="206"/>
      <c r="H17" s="207">
        <f>'[1]Расх_ведом_2008_Отчёт'!$M$301</f>
        <v>43021.83104</v>
      </c>
      <c r="I17" s="206"/>
      <c r="J17" s="208">
        <f>'[2]Доходы_09 (3чт)'!$D$110</f>
        <v>55860.5</v>
      </c>
      <c r="K17" s="206"/>
      <c r="L17" s="543">
        <v>65403.8</v>
      </c>
      <c r="M17" s="544"/>
      <c r="N17" s="209">
        <v>57151.1</v>
      </c>
      <c r="O17" s="210">
        <f>N17/L17</f>
        <v>0.8738192582082386</v>
      </c>
      <c r="P17" s="543">
        <v>78263.7</v>
      </c>
      <c r="Q17" s="544"/>
      <c r="R17" s="553">
        <v>77711.8</v>
      </c>
      <c r="S17" s="554"/>
      <c r="T17" s="565">
        <v>81436.1</v>
      </c>
      <c r="U17" s="566"/>
    </row>
    <row r="18" spans="1:21" ht="16.5" customHeight="1">
      <c r="A18" s="211"/>
      <c r="B18" s="212" t="s">
        <v>180</v>
      </c>
      <c r="C18" s="184"/>
      <c r="D18" s="213" t="s">
        <v>181</v>
      </c>
      <c r="E18" s="206"/>
      <c r="F18" s="214">
        <f>'[3]ДОХОДЫ'!$D$12</f>
        <v>14063.44169</v>
      </c>
      <c r="G18" s="206"/>
      <c r="H18" s="214">
        <f>'[4]ДОХОДЫ_итог'!$E$12</f>
        <v>17571.098400000003</v>
      </c>
      <c r="I18" s="206"/>
      <c r="J18" s="215">
        <v>17558</v>
      </c>
      <c r="K18" s="206"/>
      <c r="L18" s="575">
        <v>14193.7</v>
      </c>
      <c r="M18" s="576"/>
      <c r="N18" s="214">
        <v>13026.7</v>
      </c>
      <c r="O18" s="210">
        <f>N18/L18</f>
        <v>0.9177804237091104</v>
      </c>
      <c r="P18" s="559">
        <v>21860.4</v>
      </c>
      <c r="Q18" s="560"/>
      <c r="R18" s="559">
        <v>17560.4</v>
      </c>
      <c r="S18" s="560"/>
      <c r="T18" s="559">
        <v>18309</v>
      </c>
      <c r="U18" s="560"/>
    </row>
    <row r="19" spans="1:21" ht="16.5" customHeight="1" thickBot="1">
      <c r="A19" s="211"/>
      <c r="B19" s="216"/>
      <c r="C19" s="217"/>
      <c r="D19" s="218" t="s">
        <v>182</v>
      </c>
      <c r="E19" s="219"/>
      <c r="F19" s="220"/>
      <c r="G19" s="219"/>
      <c r="H19" s="220"/>
      <c r="I19" s="219"/>
      <c r="J19" s="221">
        <f>'[5]Доходы_09 (3чт)'!$D$92</f>
        <v>38242.5</v>
      </c>
      <c r="K19" s="219"/>
      <c r="L19" s="577">
        <v>51160.1</v>
      </c>
      <c r="M19" s="578"/>
      <c r="N19" s="222">
        <v>45935.8</v>
      </c>
      <c r="O19" s="223">
        <f>N19/L19</f>
        <v>0.8978833114086955</v>
      </c>
      <c r="P19" s="561">
        <v>56353.3</v>
      </c>
      <c r="Q19" s="562"/>
      <c r="R19" s="634">
        <v>60101.4</v>
      </c>
      <c r="S19" s="635"/>
      <c r="T19" s="634">
        <v>63077.1</v>
      </c>
      <c r="U19" s="635"/>
    </row>
    <row r="20" spans="1:21" ht="16.5" customHeight="1">
      <c r="A20" s="224" t="s">
        <v>183</v>
      </c>
      <c r="B20" s="225" t="s">
        <v>184</v>
      </c>
      <c r="C20" s="184"/>
      <c r="D20" s="184"/>
      <c r="E20" s="184"/>
      <c r="F20" s="226">
        <v>30055.90905</v>
      </c>
      <c r="G20" s="201"/>
      <c r="H20" s="226">
        <f>'[1]Расх_ведом_2008_Отчёт'!$M$300</f>
        <v>42532.49223000001</v>
      </c>
      <c r="I20" s="201"/>
      <c r="J20" s="227">
        <f>'[2]Расх_ведом_09 (3чт)'!$M$425</f>
        <v>55860.5</v>
      </c>
      <c r="K20" s="228"/>
      <c r="L20" s="579">
        <v>67978.5</v>
      </c>
      <c r="M20" s="580"/>
      <c r="N20" s="229">
        <v>51473.6</v>
      </c>
      <c r="O20" s="230">
        <f>N20/L20</f>
        <v>0.757204116007267</v>
      </c>
      <c r="P20" s="563">
        <v>78263.7</v>
      </c>
      <c r="Q20" s="564"/>
      <c r="R20" s="636">
        <v>77711.8</v>
      </c>
      <c r="S20" s="637"/>
      <c r="T20" s="636">
        <v>81436.1</v>
      </c>
      <c r="U20" s="637"/>
    </row>
    <row r="21" spans="1:21" ht="16.5" customHeight="1" thickBot="1">
      <c r="A21" s="231"/>
      <c r="B21" s="232" t="s">
        <v>180</v>
      </c>
      <c r="C21" s="217"/>
      <c r="D21" s="233" t="s">
        <v>185</v>
      </c>
      <c r="E21" s="217"/>
      <c r="F21" s="234">
        <f>'[6]Прил 3_Расходы_07_Отчёт'!$U$14</f>
        <v>14774.822489999999</v>
      </c>
      <c r="G21" s="235"/>
      <c r="H21" s="234">
        <f>'[1]Расх_ведом_2008_Отчёт'!$P$7</f>
        <v>15966.15426</v>
      </c>
      <c r="I21" s="235"/>
      <c r="J21" s="236">
        <f>'[5]РАБОЧИЙ_Исполн_Расх_09 (6мес)'!$N$7+'[5]РАБОЧИЙ_Исполн_Расх_09 (6мес)'!$N$8</f>
        <v>17558</v>
      </c>
      <c r="K21" s="237"/>
      <c r="L21" s="581">
        <v>16468</v>
      </c>
      <c r="M21" s="582"/>
      <c r="N21" s="238">
        <v>13794.5</v>
      </c>
      <c r="O21" s="223">
        <f>N21/L21</f>
        <v>0.8376548457614768</v>
      </c>
      <c r="P21" s="557">
        <v>21860.4</v>
      </c>
      <c r="Q21" s="558"/>
      <c r="R21" s="638">
        <v>17560.4</v>
      </c>
      <c r="S21" s="639"/>
      <c r="T21" s="638">
        <v>18309</v>
      </c>
      <c r="U21" s="639"/>
    </row>
    <row r="22" spans="1:21" ht="16.5" customHeight="1">
      <c r="A22" s="239" t="s">
        <v>186</v>
      </c>
      <c r="B22" s="612" t="s">
        <v>187</v>
      </c>
      <c r="C22" s="613"/>
      <c r="D22" s="613"/>
      <c r="E22" s="614"/>
      <c r="F22" s="621" t="s">
        <v>296</v>
      </c>
      <c r="G22" s="622"/>
      <c r="H22" s="622"/>
      <c r="I22" s="622"/>
      <c r="J22" s="622"/>
      <c r="K22" s="622"/>
      <c r="L22" s="622"/>
      <c r="M22" s="622"/>
      <c r="N22" s="622"/>
      <c r="O22" s="622"/>
      <c r="P22" s="622"/>
      <c r="Q22" s="622"/>
      <c r="R22" s="622"/>
      <c r="S22" s="622"/>
      <c r="T22" s="622"/>
      <c r="U22" s="623"/>
    </row>
    <row r="23" spans="1:21" ht="13.5" customHeight="1">
      <c r="A23" s="240"/>
      <c r="B23" s="615"/>
      <c r="C23" s="616"/>
      <c r="D23" s="616"/>
      <c r="E23" s="617"/>
      <c r="F23" s="624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6"/>
    </row>
    <row r="24" spans="1:21" ht="14.25" customHeight="1">
      <c r="A24" s="241"/>
      <c r="B24" s="618"/>
      <c r="C24" s="619"/>
      <c r="D24" s="619"/>
      <c r="E24" s="620"/>
      <c r="F24" s="627"/>
      <c r="G24" s="628"/>
      <c r="H24" s="628"/>
      <c r="I24" s="628"/>
      <c r="J24" s="628"/>
      <c r="K24" s="628"/>
      <c r="L24" s="628"/>
      <c r="M24" s="628"/>
      <c r="N24" s="628"/>
      <c r="O24" s="628"/>
      <c r="P24" s="628"/>
      <c r="Q24" s="628"/>
      <c r="R24" s="628"/>
      <c r="S24" s="628"/>
      <c r="T24" s="628"/>
      <c r="U24" s="629"/>
    </row>
    <row r="25" spans="1:21" ht="16.5" customHeight="1">
      <c r="A25" s="224" t="s">
        <v>188</v>
      </c>
      <c r="B25" s="204" t="s">
        <v>189</v>
      </c>
      <c r="C25" s="205"/>
      <c r="D25" s="205"/>
      <c r="E25" s="242"/>
      <c r="F25" s="243">
        <v>30055.90905</v>
      </c>
      <c r="G25" s="244"/>
      <c r="H25" s="243">
        <f>'[1]Расх_ведом_2008_Отчёт'!$M$14</f>
        <v>33056.712620000006</v>
      </c>
      <c r="I25" s="245"/>
      <c r="J25" s="246">
        <f>'[2]Расх_ведом_09 (3чт)'!$M$13</f>
        <v>48244.2</v>
      </c>
      <c r="K25" s="247"/>
      <c r="L25" s="543">
        <v>57905</v>
      </c>
      <c r="M25" s="544"/>
      <c r="N25" s="209">
        <v>43063.4</v>
      </c>
      <c r="O25" s="210">
        <f>N25/L25</f>
        <v>0.7436905275882912</v>
      </c>
      <c r="P25" s="543">
        <v>66220.1</v>
      </c>
      <c r="Q25" s="544"/>
      <c r="R25" s="553">
        <v>65011.8</v>
      </c>
      <c r="S25" s="554"/>
      <c r="T25" s="565">
        <v>69221</v>
      </c>
      <c r="U25" s="566"/>
    </row>
    <row r="26" spans="1:21" ht="15">
      <c r="A26" s="249" t="s">
        <v>190</v>
      </c>
      <c r="B26" s="583" t="s">
        <v>191</v>
      </c>
      <c r="C26" s="630"/>
      <c r="D26" s="630"/>
      <c r="E26" s="631"/>
      <c r="F26" s="199"/>
      <c r="G26" s="184"/>
      <c r="H26" s="199"/>
      <c r="I26" s="200"/>
      <c r="J26" s="250"/>
      <c r="K26" s="200"/>
      <c r="L26" s="571" t="s">
        <v>192</v>
      </c>
      <c r="M26" s="572"/>
      <c r="N26" s="571" t="s">
        <v>192</v>
      </c>
      <c r="O26" s="572"/>
      <c r="P26" s="199"/>
      <c r="Q26" s="202"/>
      <c r="R26" s="251"/>
      <c r="S26" s="202"/>
      <c r="T26" s="251"/>
      <c r="U26" s="202"/>
    </row>
    <row r="27" spans="1:21" ht="16.5" customHeight="1">
      <c r="A27" s="252"/>
      <c r="B27" s="618"/>
      <c r="C27" s="619"/>
      <c r="D27" s="619"/>
      <c r="E27" s="620"/>
      <c r="F27" s="253">
        <v>1482.2</v>
      </c>
      <c r="G27" s="254"/>
      <c r="H27" s="253" t="s">
        <v>192</v>
      </c>
      <c r="I27" s="201"/>
      <c r="J27" s="255" t="s">
        <v>192</v>
      </c>
      <c r="K27" s="201"/>
      <c r="L27" s="573"/>
      <c r="M27" s="574"/>
      <c r="N27" s="573"/>
      <c r="O27" s="574"/>
      <c r="P27" s="256" t="s">
        <v>192</v>
      </c>
      <c r="Q27" s="202"/>
      <c r="R27" s="255" t="s">
        <v>192</v>
      </c>
      <c r="S27" s="202"/>
      <c r="T27" s="255" t="s">
        <v>192</v>
      </c>
      <c r="U27" s="202"/>
    </row>
    <row r="28" spans="1:21" ht="13.5" customHeight="1">
      <c r="A28" s="249" t="s">
        <v>193</v>
      </c>
      <c r="B28" s="583" t="s">
        <v>194</v>
      </c>
      <c r="C28" s="584"/>
      <c r="D28" s="584"/>
      <c r="E28" s="585"/>
      <c r="F28" s="199"/>
      <c r="G28" s="184"/>
      <c r="H28" s="199"/>
      <c r="I28" s="200"/>
      <c r="J28" s="250"/>
      <c r="K28" s="200"/>
      <c r="L28" s="589">
        <v>0.006197</v>
      </c>
      <c r="M28" s="590"/>
      <c r="N28" s="567">
        <v>0.0062</v>
      </c>
      <c r="O28" s="568"/>
      <c r="P28" s="258"/>
      <c r="Q28" s="248"/>
      <c r="R28" s="259"/>
      <c r="S28" s="248"/>
      <c r="T28" s="259"/>
      <c r="U28" s="248"/>
    </row>
    <row r="29" spans="1:21" ht="16.5" customHeight="1">
      <c r="A29" s="252"/>
      <c r="B29" s="586"/>
      <c r="C29" s="587"/>
      <c r="D29" s="587"/>
      <c r="E29" s="588"/>
      <c r="F29" s="260">
        <v>0.0085</v>
      </c>
      <c r="G29" s="261"/>
      <c r="H29" s="260">
        <v>0.0072</v>
      </c>
      <c r="I29" s="262"/>
      <c r="J29" s="263">
        <v>0.0079</v>
      </c>
      <c r="K29" s="201"/>
      <c r="L29" s="591"/>
      <c r="M29" s="592"/>
      <c r="N29" s="569"/>
      <c r="O29" s="570"/>
      <c r="P29" s="283">
        <v>0.007411</v>
      </c>
      <c r="Q29" s="264"/>
      <c r="R29" s="265">
        <v>0.005641</v>
      </c>
      <c r="S29" s="264"/>
      <c r="T29" s="265">
        <v>0.005313</v>
      </c>
      <c r="U29" s="264"/>
    </row>
    <row r="30" spans="1:21" ht="15" customHeight="1">
      <c r="A30" s="249" t="s">
        <v>195</v>
      </c>
      <c r="B30" s="593" t="s">
        <v>196</v>
      </c>
      <c r="C30" s="584"/>
      <c r="D30" s="584"/>
      <c r="E30" s="585"/>
      <c r="F30" s="258"/>
      <c r="G30" s="266"/>
      <c r="H30" s="258"/>
      <c r="I30" s="267"/>
      <c r="J30" s="268"/>
      <c r="K30" s="267"/>
      <c r="L30" s="597">
        <f>-L20+L17</f>
        <v>-2574.699999999997</v>
      </c>
      <c r="M30" s="598"/>
      <c r="N30" s="597">
        <f>-N20+N17</f>
        <v>5677.5</v>
      </c>
      <c r="O30" s="598"/>
      <c r="P30" s="604">
        <f>-P20+P17</f>
        <v>0</v>
      </c>
      <c r="Q30" s="248"/>
      <c r="R30" s="632">
        <f>-R20+R17</f>
        <v>0</v>
      </c>
      <c r="S30" s="248"/>
      <c r="T30" s="632">
        <f>-T20+T17</f>
        <v>0</v>
      </c>
      <c r="U30" s="248"/>
    </row>
    <row r="31" spans="1:21" ht="16.5" customHeight="1">
      <c r="A31" s="252"/>
      <c r="B31" s="594"/>
      <c r="C31" s="595"/>
      <c r="D31" s="595"/>
      <c r="E31" s="596"/>
      <c r="F31" s="269">
        <f>-F20+F17</f>
        <v>-407.61650999999983</v>
      </c>
      <c r="G31" s="270"/>
      <c r="H31" s="269">
        <f>-H20+H17</f>
        <v>489.33880999998655</v>
      </c>
      <c r="I31" s="271"/>
      <c r="J31" s="272">
        <f>-J20+J17</f>
        <v>0</v>
      </c>
      <c r="K31" s="271"/>
      <c r="L31" s="599"/>
      <c r="M31" s="600"/>
      <c r="N31" s="599"/>
      <c r="O31" s="600"/>
      <c r="P31" s="605"/>
      <c r="Q31" s="257"/>
      <c r="R31" s="633"/>
      <c r="S31" s="257"/>
      <c r="T31" s="633"/>
      <c r="U31" s="257"/>
    </row>
    <row r="32" spans="1:21" ht="15" customHeight="1">
      <c r="A32" s="249" t="s">
        <v>197</v>
      </c>
      <c r="B32" s="583" t="s">
        <v>198</v>
      </c>
      <c r="C32" s="584"/>
      <c r="D32" s="584"/>
      <c r="E32" s="585"/>
      <c r="F32" s="258"/>
      <c r="G32" s="266"/>
      <c r="H32" s="258"/>
      <c r="I32" s="267"/>
      <c r="J32" s="266"/>
      <c r="K32" s="267"/>
      <c r="L32" s="606">
        <v>0</v>
      </c>
      <c r="M32" s="607"/>
      <c r="N32" s="606">
        <v>0</v>
      </c>
      <c r="O32" s="607"/>
      <c r="P32" s="258"/>
      <c r="Q32" s="248"/>
      <c r="R32" s="259"/>
      <c r="S32" s="248"/>
      <c r="T32" s="259"/>
      <c r="U32" s="248"/>
    </row>
    <row r="33" spans="1:21" ht="16.5" customHeight="1">
      <c r="A33" s="252"/>
      <c r="B33" s="594"/>
      <c r="C33" s="595"/>
      <c r="D33" s="595"/>
      <c r="E33" s="596"/>
      <c r="F33" s="273">
        <v>0</v>
      </c>
      <c r="G33" s="270"/>
      <c r="H33" s="273">
        <v>0</v>
      </c>
      <c r="I33" s="271"/>
      <c r="J33" s="270">
        <v>0</v>
      </c>
      <c r="K33" s="271"/>
      <c r="L33" s="608"/>
      <c r="M33" s="609"/>
      <c r="N33" s="608"/>
      <c r="O33" s="609"/>
      <c r="P33" s="270">
        <v>0</v>
      </c>
      <c r="Q33" s="257"/>
      <c r="R33" s="274">
        <v>0</v>
      </c>
      <c r="S33" s="257"/>
      <c r="T33" s="274">
        <v>0</v>
      </c>
      <c r="U33" s="257"/>
    </row>
    <row r="34" spans="1:21" ht="15">
      <c r="A34" s="249" t="s">
        <v>199</v>
      </c>
      <c r="B34" s="583" t="s">
        <v>200</v>
      </c>
      <c r="C34" s="584"/>
      <c r="D34" s="584"/>
      <c r="E34" s="585"/>
      <c r="F34" s="258"/>
      <c r="G34" s="266"/>
      <c r="H34" s="258"/>
      <c r="I34" s="267"/>
      <c r="J34" s="266"/>
      <c r="K34" s="267"/>
      <c r="L34" s="606">
        <v>0</v>
      </c>
      <c r="M34" s="607"/>
      <c r="N34" s="606">
        <v>0</v>
      </c>
      <c r="O34" s="607"/>
      <c r="P34" s="284">
        <v>3000</v>
      </c>
      <c r="Q34" s="276"/>
      <c r="R34" s="275">
        <v>3000</v>
      </c>
      <c r="S34" s="276"/>
      <c r="T34" s="275">
        <v>3000</v>
      </c>
      <c r="U34" s="248"/>
    </row>
    <row r="35" spans="1:21" ht="16.5" customHeight="1" thickBot="1">
      <c r="A35" s="277"/>
      <c r="B35" s="601"/>
      <c r="C35" s="602"/>
      <c r="D35" s="602"/>
      <c r="E35" s="603"/>
      <c r="F35" s="278">
        <v>0</v>
      </c>
      <c r="G35" s="279"/>
      <c r="H35" s="278">
        <v>0</v>
      </c>
      <c r="I35" s="280"/>
      <c r="J35" s="279">
        <v>0</v>
      </c>
      <c r="K35" s="280"/>
      <c r="L35" s="610"/>
      <c r="M35" s="611"/>
      <c r="N35" s="610"/>
      <c r="O35" s="611"/>
      <c r="P35" s="282">
        <v>1000</v>
      </c>
      <c r="Q35" s="231"/>
      <c r="R35" s="281">
        <f>P35+P30</f>
        <v>1000</v>
      </c>
      <c r="S35" s="231"/>
      <c r="T35" s="281">
        <f>R35+R30</f>
        <v>1000</v>
      </c>
      <c r="U35" s="231"/>
    </row>
    <row r="38" ht="12.75">
      <c r="U38" s="178"/>
    </row>
  </sheetData>
  <sheetProtection/>
  <mergeCells count="60">
    <mergeCell ref="T30:T31"/>
    <mergeCell ref="R18:S18"/>
    <mergeCell ref="R19:S19"/>
    <mergeCell ref="R20:S20"/>
    <mergeCell ref="T18:U18"/>
    <mergeCell ref="T19:U19"/>
    <mergeCell ref="T20:U20"/>
    <mergeCell ref="T21:U21"/>
    <mergeCell ref="R21:S21"/>
    <mergeCell ref="R30:R31"/>
    <mergeCell ref="B22:E24"/>
    <mergeCell ref="F22:U24"/>
    <mergeCell ref="L25:M25"/>
    <mergeCell ref="B26:E27"/>
    <mergeCell ref="P25:Q25"/>
    <mergeCell ref="R25:S25"/>
    <mergeCell ref="T25:U25"/>
    <mergeCell ref="N26:O27"/>
    <mergeCell ref="B34:E35"/>
    <mergeCell ref="P30:P31"/>
    <mergeCell ref="L32:M33"/>
    <mergeCell ref="L34:M35"/>
    <mergeCell ref="N30:O31"/>
    <mergeCell ref="N32:O33"/>
    <mergeCell ref="N34:O35"/>
    <mergeCell ref="B32:E33"/>
    <mergeCell ref="B28:E29"/>
    <mergeCell ref="L28:M29"/>
    <mergeCell ref="B30:E31"/>
    <mergeCell ref="L30:M31"/>
    <mergeCell ref="N28:O29"/>
    <mergeCell ref="L26:M27"/>
    <mergeCell ref="L18:M18"/>
    <mergeCell ref="L19:M19"/>
    <mergeCell ref="L20:M20"/>
    <mergeCell ref="L21:M21"/>
    <mergeCell ref="R14:S14"/>
    <mergeCell ref="T14:U14"/>
    <mergeCell ref="P21:Q21"/>
    <mergeCell ref="P18:Q18"/>
    <mergeCell ref="P19:Q19"/>
    <mergeCell ref="P20:Q20"/>
    <mergeCell ref="T15:U16"/>
    <mergeCell ref="T17:U17"/>
    <mergeCell ref="B15:E16"/>
    <mergeCell ref="L17:M17"/>
    <mergeCell ref="P17:Q17"/>
    <mergeCell ref="R15:S16"/>
    <mergeCell ref="P15:Q16"/>
    <mergeCell ref="R17:S17"/>
    <mergeCell ref="E4:F4"/>
    <mergeCell ref="E12:F12"/>
    <mergeCell ref="B13:E14"/>
    <mergeCell ref="F13:U13"/>
    <mergeCell ref="F14:G14"/>
    <mergeCell ref="H14:I14"/>
    <mergeCell ref="J14:K14"/>
    <mergeCell ref="L14:M14"/>
    <mergeCell ref="N14:O14"/>
    <mergeCell ref="P14:Q14"/>
  </mergeCells>
  <printOptions/>
  <pageMargins left="0.32" right="0.24" top="0.24" bottom="0.28" header="0.17" footer="0.1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4"/>
  <sheetViews>
    <sheetView zoomScale="90" zoomScaleNormal="90" zoomScaleSheetLayoutView="50" zoomScalePageLayoutView="0" workbookViewId="0" topLeftCell="A1">
      <selection activeCell="N62" sqref="M62:N62"/>
    </sheetView>
  </sheetViews>
  <sheetFormatPr defaultColWidth="8.875" defaultRowHeight="12.75"/>
  <cols>
    <col min="1" max="1" width="6.875" style="165" customWidth="1"/>
    <col min="2" max="2" width="7.875" style="167" customWidth="1"/>
    <col min="3" max="3" width="12.25390625" style="90" customWidth="1"/>
    <col min="4" max="4" width="8.625" style="90" customWidth="1"/>
    <col min="5" max="5" width="12.625" style="90" hidden="1" customWidth="1"/>
    <col min="6" max="6" width="74.625" style="90" customWidth="1"/>
    <col min="7" max="7" width="15.625" style="163" customWidth="1"/>
    <col min="8" max="8" width="11.25390625" style="90" hidden="1" customWidth="1"/>
    <col min="9" max="10" width="0" style="90" hidden="1" customWidth="1"/>
    <col min="11" max="16384" width="8.875" style="90" customWidth="1"/>
  </cols>
  <sheetData>
    <row r="1" spans="1:7" ht="12.75">
      <c r="A1" s="167"/>
      <c r="F1" s="462" t="s">
        <v>160</v>
      </c>
      <c r="G1" s="463"/>
    </row>
    <row r="2" spans="1:7" ht="15.75">
      <c r="A2" s="167"/>
      <c r="F2" s="436" t="s">
        <v>294</v>
      </c>
      <c r="G2" s="436"/>
    </row>
    <row r="3" spans="1:7" ht="15.75">
      <c r="A3" s="167"/>
      <c r="F3" s="436" t="s">
        <v>216</v>
      </c>
      <c r="G3" s="436"/>
    </row>
    <row r="4" spans="1:7" ht="15.75">
      <c r="A4" s="167"/>
      <c r="F4" s="436" t="s">
        <v>217</v>
      </c>
      <c r="G4" s="436"/>
    </row>
    <row r="5" spans="1:7" ht="15.75">
      <c r="A5" s="167"/>
      <c r="F5" s="436" t="s">
        <v>312</v>
      </c>
      <c r="G5" s="436"/>
    </row>
    <row r="6" spans="1:7" ht="12.75">
      <c r="A6" s="167"/>
      <c r="F6" s="463"/>
      <c r="G6" s="463"/>
    </row>
    <row r="7" ht="12.75">
      <c r="A7" s="167"/>
    </row>
    <row r="8" spans="1:7" ht="16.5">
      <c r="A8" s="642" t="s">
        <v>204</v>
      </c>
      <c r="B8" s="642"/>
      <c r="C8" s="642"/>
      <c r="D8" s="642"/>
      <c r="E8" s="642"/>
      <c r="F8" s="642"/>
      <c r="G8" s="642"/>
    </row>
    <row r="9" spans="1:7" ht="16.5">
      <c r="A9" s="642" t="s">
        <v>205</v>
      </c>
      <c r="B9" s="642"/>
      <c r="C9" s="642"/>
      <c r="D9" s="642"/>
      <c r="E9" s="642"/>
      <c r="F9" s="642"/>
      <c r="G9" s="642"/>
    </row>
    <row r="10" spans="1:7" ht="16.5">
      <c r="A10" s="642" t="s">
        <v>206</v>
      </c>
      <c r="B10" s="642"/>
      <c r="C10" s="642"/>
      <c r="D10" s="642"/>
      <c r="E10" s="642"/>
      <c r="F10" s="642"/>
      <c r="G10" s="642"/>
    </row>
    <row r="11" spans="1:7" ht="17.25" customHeight="1" thickBot="1">
      <c r="A11" s="156"/>
      <c r="B11" s="157"/>
      <c r="C11" s="157"/>
      <c r="D11" s="158"/>
      <c r="E11" s="159"/>
      <c r="F11" s="160"/>
      <c r="G11" s="161"/>
    </row>
    <row r="12" spans="1:9" ht="16.5" customHeight="1">
      <c r="A12" s="501" t="s">
        <v>6</v>
      </c>
      <c r="B12" s="502"/>
      <c r="C12" s="502"/>
      <c r="D12" s="503"/>
      <c r="E12" s="504" t="s">
        <v>104</v>
      </c>
      <c r="F12" s="648" t="s">
        <v>135</v>
      </c>
      <c r="G12" s="643" t="s">
        <v>136</v>
      </c>
      <c r="I12" s="294"/>
    </row>
    <row r="13" spans="1:10" ht="18" customHeight="1" thickBot="1">
      <c r="A13" s="290" t="s">
        <v>7</v>
      </c>
      <c r="B13" s="291" t="s">
        <v>8</v>
      </c>
      <c r="C13" s="291" t="s">
        <v>9</v>
      </c>
      <c r="D13" s="292" t="s">
        <v>10</v>
      </c>
      <c r="E13" s="505"/>
      <c r="F13" s="649"/>
      <c r="G13" s="644"/>
      <c r="H13" s="293" t="s">
        <v>212</v>
      </c>
      <c r="I13" s="294">
        <v>56353.3</v>
      </c>
      <c r="J13" s="294">
        <f>G127+G145+G161+G193+G241</f>
        <v>56353.3</v>
      </c>
    </row>
    <row r="14" spans="1:10" ht="15.75">
      <c r="A14" s="288"/>
      <c r="B14" s="289"/>
      <c r="C14" s="289"/>
      <c r="D14" s="289"/>
      <c r="E14" s="287"/>
      <c r="F14" s="286"/>
      <c r="G14" s="295"/>
      <c r="I14" s="294">
        <v>50</v>
      </c>
      <c r="J14" s="294">
        <v>50</v>
      </c>
    </row>
    <row r="15" spans="1:7" ht="15.75">
      <c r="A15" s="93" t="s">
        <v>12</v>
      </c>
      <c r="B15" s="94"/>
      <c r="C15" s="94"/>
      <c r="D15" s="94"/>
      <c r="E15" s="473" t="s">
        <v>137</v>
      </c>
      <c r="F15" s="474"/>
      <c r="G15" s="96">
        <f>G16</f>
        <v>45390</v>
      </c>
    </row>
    <row r="16" spans="1:7" ht="15" customHeight="1">
      <c r="A16" s="93"/>
      <c r="B16" s="94"/>
      <c r="C16" s="94"/>
      <c r="D16" s="94"/>
      <c r="E16" s="95"/>
      <c r="F16" s="97" t="s">
        <v>138</v>
      </c>
      <c r="G16" s="98">
        <f>G17+G20+G22+G24</f>
        <v>45390</v>
      </c>
    </row>
    <row r="17" spans="1:7" ht="71.25" customHeight="1" hidden="1">
      <c r="A17" s="93"/>
      <c r="B17" s="94"/>
      <c r="C17" s="94"/>
      <c r="D17" s="125" t="s">
        <v>231</v>
      </c>
      <c r="E17" s="125"/>
      <c r="F17" s="298" t="s">
        <v>232</v>
      </c>
      <c r="G17" s="98">
        <f>G18+G19</f>
        <v>30506</v>
      </c>
    </row>
    <row r="18" spans="1:7" ht="15.75" hidden="1">
      <c r="A18" s="93"/>
      <c r="B18" s="94"/>
      <c r="C18" s="94"/>
      <c r="D18" s="300" t="s">
        <v>219</v>
      </c>
      <c r="E18" s="132"/>
      <c r="F18" s="91" t="s">
        <v>226</v>
      </c>
      <c r="G18" s="102">
        <f>G31+G56</f>
        <v>26385.600000000002</v>
      </c>
    </row>
    <row r="19" spans="1:7" ht="15.75" hidden="1">
      <c r="A19" s="93"/>
      <c r="B19" s="94"/>
      <c r="C19" s="94"/>
      <c r="D19" s="300" t="s">
        <v>224</v>
      </c>
      <c r="E19" s="133"/>
      <c r="F19" s="91" t="s">
        <v>227</v>
      </c>
      <c r="G19" s="102">
        <f>G34+G57</f>
        <v>4120.4</v>
      </c>
    </row>
    <row r="20" spans="1:7" ht="15.75" hidden="1">
      <c r="A20" s="93"/>
      <c r="B20" s="94"/>
      <c r="C20" s="94"/>
      <c r="D20" s="125" t="s">
        <v>28</v>
      </c>
      <c r="E20" s="132"/>
      <c r="F20" s="100" t="s">
        <v>233</v>
      </c>
      <c r="G20" s="98">
        <f>G21</f>
        <v>13474.2</v>
      </c>
    </row>
    <row r="21" spans="1:7" ht="15.75" hidden="1">
      <c r="A21" s="93"/>
      <c r="B21" s="94"/>
      <c r="C21" s="94"/>
      <c r="D21" s="121" t="s">
        <v>225</v>
      </c>
      <c r="E21" s="101"/>
      <c r="F21" s="91" t="s">
        <v>228</v>
      </c>
      <c r="G21" s="102">
        <f>G36+G52+G59+G181</f>
        <v>13474.2</v>
      </c>
    </row>
    <row r="22" spans="1:7" ht="15.75" hidden="1">
      <c r="A22" s="93"/>
      <c r="B22" s="94"/>
      <c r="C22" s="94"/>
      <c r="D22" s="125" t="s">
        <v>238</v>
      </c>
      <c r="E22" s="143"/>
      <c r="F22" s="144" t="s">
        <v>239</v>
      </c>
      <c r="G22" s="98">
        <f>G23</f>
        <v>1130.5</v>
      </c>
    </row>
    <row r="23" spans="1:7" ht="15.75" hidden="1">
      <c r="A23" s="93"/>
      <c r="B23" s="94"/>
      <c r="C23" s="94"/>
      <c r="D23" s="300" t="s">
        <v>240</v>
      </c>
      <c r="E23" s="301"/>
      <c r="F23" s="302" t="s">
        <v>241</v>
      </c>
      <c r="G23" s="102">
        <f>G61</f>
        <v>1130.5</v>
      </c>
    </row>
    <row r="24" spans="1:7" ht="15.75" hidden="1">
      <c r="A24" s="93"/>
      <c r="B24" s="94"/>
      <c r="C24" s="94"/>
      <c r="D24" s="310" t="s">
        <v>259</v>
      </c>
      <c r="E24" s="301"/>
      <c r="F24" s="126" t="s">
        <v>260</v>
      </c>
      <c r="G24" s="98">
        <f>G25+G26</f>
        <v>279.3</v>
      </c>
    </row>
    <row r="25" spans="1:7" ht="15.75" hidden="1">
      <c r="A25" s="93"/>
      <c r="B25" s="94"/>
      <c r="C25" s="94"/>
      <c r="D25" s="300" t="s">
        <v>261</v>
      </c>
      <c r="E25" s="301"/>
      <c r="F25" s="326" t="s">
        <v>262</v>
      </c>
      <c r="G25" s="102">
        <f>G185</f>
        <v>150</v>
      </c>
    </row>
    <row r="26" spans="1:7" ht="15.75" hidden="1">
      <c r="A26" s="93"/>
      <c r="B26" s="94"/>
      <c r="C26" s="94"/>
      <c r="D26" s="300" t="s">
        <v>264</v>
      </c>
      <c r="E26" s="301"/>
      <c r="F26" s="326" t="s">
        <v>265</v>
      </c>
      <c r="G26" s="102">
        <f>G190</f>
        <v>129.3</v>
      </c>
    </row>
    <row r="27" spans="1:7" ht="33.75" customHeight="1">
      <c r="A27" s="93" t="s">
        <v>12</v>
      </c>
      <c r="B27" s="94" t="s">
        <v>13</v>
      </c>
      <c r="C27" s="94"/>
      <c r="D27" s="94"/>
      <c r="E27" s="473" t="s">
        <v>14</v>
      </c>
      <c r="F27" s="477"/>
      <c r="G27" s="98">
        <f>G28</f>
        <v>1435.1000000000001</v>
      </c>
    </row>
    <row r="28" spans="1:7" ht="36.75" customHeight="1">
      <c r="A28" s="93" t="s">
        <v>12</v>
      </c>
      <c r="B28" s="94" t="s">
        <v>13</v>
      </c>
      <c r="C28" s="99" t="s">
        <v>221</v>
      </c>
      <c r="D28" s="101"/>
      <c r="E28" s="471" t="s">
        <v>220</v>
      </c>
      <c r="F28" s="472"/>
      <c r="G28" s="98">
        <f>G29</f>
        <v>1435.1000000000001</v>
      </c>
    </row>
    <row r="29" spans="1:7" ht="24.75" customHeight="1">
      <c r="A29" s="93" t="s">
        <v>12</v>
      </c>
      <c r="B29" s="94" t="s">
        <v>13</v>
      </c>
      <c r="C29" s="99" t="s">
        <v>223</v>
      </c>
      <c r="D29" s="94"/>
      <c r="E29" s="471" t="s">
        <v>222</v>
      </c>
      <c r="F29" s="646"/>
      <c r="G29" s="98">
        <f>G30+G35</f>
        <v>1435.1000000000001</v>
      </c>
    </row>
    <row r="30" spans="1:7" ht="63" hidden="1">
      <c r="A30" s="93"/>
      <c r="B30" s="94"/>
      <c r="C30" s="99"/>
      <c r="D30" s="94" t="s">
        <v>231</v>
      </c>
      <c r="E30" s="95"/>
      <c r="F30" s="298" t="s">
        <v>232</v>
      </c>
      <c r="G30" s="98">
        <f>G31+G34</f>
        <v>1295.4</v>
      </c>
    </row>
    <row r="31" spans="1:7" ht="19.5" customHeight="1" hidden="1">
      <c r="A31" s="107"/>
      <c r="B31" s="108"/>
      <c r="C31" s="109"/>
      <c r="D31" s="121" t="s">
        <v>219</v>
      </c>
      <c r="E31" s="101">
        <v>210</v>
      </c>
      <c r="F31" s="91" t="s">
        <v>226</v>
      </c>
      <c r="G31" s="102">
        <f>G32+G33</f>
        <v>1225</v>
      </c>
    </row>
    <row r="32" spans="1:7" ht="15.75" hidden="1">
      <c r="A32" s="107"/>
      <c r="B32" s="108"/>
      <c r="C32" s="109"/>
      <c r="D32" s="121"/>
      <c r="E32" s="101">
        <v>211</v>
      </c>
      <c r="F32" s="91" t="s">
        <v>139</v>
      </c>
      <c r="G32" s="102">
        <v>1048.8</v>
      </c>
    </row>
    <row r="33" spans="1:7" ht="15.75" hidden="1">
      <c r="A33" s="107"/>
      <c r="B33" s="108"/>
      <c r="C33" s="109"/>
      <c r="D33" s="121"/>
      <c r="E33" s="101">
        <v>213</v>
      </c>
      <c r="F33" s="91" t="s">
        <v>140</v>
      </c>
      <c r="G33" s="92">
        <v>176.2</v>
      </c>
    </row>
    <row r="34" spans="1:7" ht="15.75" hidden="1">
      <c r="A34" s="107"/>
      <c r="B34" s="108"/>
      <c r="C34" s="109"/>
      <c r="D34" s="121" t="s">
        <v>224</v>
      </c>
      <c r="E34" s="101">
        <v>212</v>
      </c>
      <c r="F34" s="91" t="s">
        <v>227</v>
      </c>
      <c r="G34" s="102">
        <v>70.4</v>
      </c>
    </row>
    <row r="35" spans="1:7" ht="15.75" hidden="1">
      <c r="A35" s="107"/>
      <c r="B35" s="108"/>
      <c r="C35" s="109"/>
      <c r="D35" s="94" t="s">
        <v>28</v>
      </c>
      <c r="E35" s="99"/>
      <c r="F35" s="100" t="s">
        <v>233</v>
      </c>
      <c r="G35" s="98">
        <f>G36</f>
        <v>139.7</v>
      </c>
    </row>
    <row r="36" spans="1:7" ht="15.75" hidden="1">
      <c r="A36" s="107"/>
      <c r="B36" s="108"/>
      <c r="C36" s="109"/>
      <c r="D36" s="121" t="s">
        <v>225</v>
      </c>
      <c r="E36" s="101">
        <v>220</v>
      </c>
      <c r="F36" s="91" t="s">
        <v>228</v>
      </c>
      <c r="G36" s="92">
        <f>SUM(G37:G42)</f>
        <v>139.7</v>
      </c>
    </row>
    <row r="37" spans="1:7" ht="15.75" hidden="1">
      <c r="A37" s="107"/>
      <c r="B37" s="110"/>
      <c r="C37" s="111"/>
      <c r="D37" s="103"/>
      <c r="E37" s="101">
        <v>221</v>
      </c>
      <c r="F37" s="91" t="s">
        <v>103</v>
      </c>
      <c r="G37" s="112"/>
    </row>
    <row r="38" spans="1:7" ht="15.75" hidden="1">
      <c r="A38" s="107"/>
      <c r="B38" s="108"/>
      <c r="C38" s="109"/>
      <c r="D38" s="94"/>
      <c r="E38" s="101">
        <v>222</v>
      </c>
      <c r="F38" s="91" t="s">
        <v>141</v>
      </c>
      <c r="G38" s="92"/>
    </row>
    <row r="39" spans="1:7" ht="15.75" hidden="1">
      <c r="A39" s="107"/>
      <c r="B39" s="110"/>
      <c r="C39" s="111"/>
      <c r="D39" s="103"/>
      <c r="E39" s="101">
        <v>223</v>
      </c>
      <c r="F39" s="91" t="s">
        <v>152</v>
      </c>
      <c r="G39" s="112"/>
    </row>
    <row r="40" spans="1:7" ht="15.75" hidden="1">
      <c r="A40" s="107"/>
      <c r="B40" s="110"/>
      <c r="C40" s="111"/>
      <c r="D40" s="103"/>
      <c r="E40" s="101">
        <v>224</v>
      </c>
      <c r="F40" s="91" t="s">
        <v>143</v>
      </c>
      <c r="G40" s="112"/>
    </row>
    <row r="41" spans="1:7" ht="15.75" hidden="1">
      <c r="A41" s="107"/>
      <c r="B41" s="110"/>
      <c r="C41" s="111"/>
      <c r="D41" s="103"/>
      <c r="E41" s="101">
        <v>225</v>
      </c>
      <c r="F41" s="91" t="s">
        <v>144</v>
      </c>
      <c r="G41" s="112"/>
    </row>
    <row r="42" spans="1:7" ht="15.75" hidden="1">
      <c r="A42" s="107"/>
      <c r="B42" s="108"/>
      <c r="C42" s="109"/>
      <c r="D42" s="94"/>
      <c r="E42" s="101">
        <v>226</v>
      </c>
      <c r="F42" s="91" t="s">
        <v>145</v>
      </c>
      <c r="G42" s="92">
        <v>139.7</v>
      </c>
    </row>
    <row r="43" spans="1:7" ht="15.75" hidden="1">
      <c r="A43" s="107"/>
      <c r="B43" s="110"/>
      <c r="C43" s="111"/>
      <c r="D43" s="110"/>
      <c r="E43" s="115">
        <v>260</v>
      </c>
      <c r="F43" s="116" t="s">
        <v>146</v>
      </c>
      <c r="G43" s="112"/>
    </row>
    <row r="44" spans="1:7" ht="31.5" hidden="1">
      <c r="A44" s="107"/>
      <c r="B44" s="110"/>
      <c r="C44" s="111"/>
      <c r="D44" s="110"/>
      <c r="E44" s="113">
        <v>263</v>
      </c>
      <c r="F44" s="114" t="s">
        <v>153</v>
      </c>
      <c r="G44" s="112"/>
    </row>
    <row r="45" spans="1:7" ht="15.75" hidden="1">
      <c r="A45" s="107"/>
      <c r="B45" s="110"/>
      <c r="C45" s="111"/>
      <c r="D45" s="110"/>
      <c r="E45" s="115">
        <v>300</v>
      </c>
      <c r="F45" s="116" t="s">
        <v>149</v>
      </c>
      <c r="G45" s="112"/>
    </row>
    <row r="46" spans="1:7" ht="15.75" hidden="1">
      <c r="A46" s="107"/>
      <c r="B46" s="110"/>
      <c r="C46" s="111"/>
      <c r="D46" s="110"/>
      <c r="E46" s="117">
        <v>310</v>
      </c>
      <c r="F46" s="118" t="s">
        <v>150</v>
      </c>
      <c r="G46" s="112"/>
    </row>
    <row r="47" spans="1:7" ht="15.75" hidden="1">
      <c r="A47" s="107"/>
      <c r="B47" s="110"/>
      <c r="C47" s="111"/>
      <c r="D47" s="110"/>
      <c r="E47" s="117">
        <v>340</v>
      </c>
      <c r="F47" s="118" t="s">
        <v>151</v>
      </c>
      <c r="G47" s="112"/>
    </row>
    <row r="48" spans="1:7" ht="51.75" customHeight="1">
      <c r="A48" s="93" t="s">
        <v>12</v>
      </c>
      <c r="B48" s="94" t="s">
        <v>30</v>
      </c>
      <c r="C48" s="94"/>
      <c r="D48" s="94"/>
      <c r="E48" s="469" t="s">
        <v>31</v>
      </c>
      <c r="F48" s="470"/>
      <c r="G48" s="96">
        <f>G49</f>
        <v>214</v>
      </c>
    </row>
    <row r="49" spans="1:7" ht="38.25" customHeight="1">
      <c r="A49" s="93" t="s">
        <v>12</v>
      </c>
      <c r="B49" s="94" t="s">
        <v>30</v>
      </c>
      <c r="C49" s="94" t="s">
        <v>229</v>
      </c>
      <c r="D49" s="94"/>
      <c r="E49" s="469" t="s">
        <v>230</v>
      </c>
      <c r="F49" s="647"/>
      <c r="G49" s="96">
        <f>G50</f>
        <v>214</v>
      </c>
    </row>
    <row r="50" spans="1:7" ht="35.25" customHeight="1">
      <c r="A50" s="93" t="s">
        <v>12</v>
      </c>
      <c r="B50" s="94" t="s">
        <v>30</v>
      </c>
      <c r="C50" s="94" t="s">
        <v>229</v>
      </c>
      <c r="D50" s="94"/>
      <c r="E50" s="471" t="s">
        <v>32</v>
      </c>
      <c r="F50" s="472"/>
      <c r="G50" s="168">
        <f>G52</f>
        <v>214</v>
      </c>
    </row>
    <row r="51" spans="1:7" ht="35.25" customHeight="1" hidden="1">
      <c r="A51" s="93"/>
      <c r="B51" s="119"/>
      <c r="C51" s="94"/>
      <c r="D51" s="94" t="s">
        <v>28</v>
      </c>
      <c r="E51" s="99"/>
      <c r="F51" s="100" t="s">
        <v>233</v>
      </c>
      <c r="G51" s="98">
        <f>G52</f>
        <v>214</v>
      </c>
    </row>
    <row r="52" spans="1:7" ht="15.75" hidden="1">
      <c r="A52" s="107"/>
      <c r="B52" s="120"/>
      <c r="C52" s="108"/>
      <c r="D52" s="121" t="s">
        <v>225</v>
      </c>
      <c r="E52" s="101">
        <v>220</v>
      </c>
      <c r="F52" s="91" t="s">
        <v>228</v>
      </c>
      <c r="G52" s="92">
        <f>G53</f>
        <v>214</v>
      </c>
    </row>
    <row r="53" spans="1:7" ht="15.75" hidden="1">
      <c r="A53" s="107"/>
      <c r="B53" s="120"/>
      <c r="C53" s="108"/>
      <c r="D53" s="108"/>
      <c r="E53" s="121" t="s">
        <v>29</v>
      </c>
      <c r="F53" s="91" t="s">
        <v>147</v>
      </c>
      <c r="G53" s="92">
        <v>214</v>
      </c>
    </row>
    <row r="54" spans="1:7" ht="52.5" customHeight="1">
      <c r="A54" s="319" t="s">
        <v>12</v>
      </c>
      <c r="B54" s="320" t="s">
        <v>33</v>
      </c>
      <c r="C54" s="320"/>
      <c r="D54" s="320"/>
      <c r="E54" s="499" t="s">
        <v>234</v>
      </c>
      <c r="F54" s="500"/>
      <c r="G54" s="98">
        <f>G55+G58+G60</f>
        <v>39517.5</v>
      </c>
    </row>
    <row r="55" spans="1:7" ht="63" hidden="1">
      <c r="A55" s="93"/>
      <c r="B55" s="119"/>
      <c r="C55" s="94"/>
      <c r="D55" s="125" t="s">
        <v>231</v>
      </c>
      <c r="E55" s="125"/>
      <c r="F55" s="298" t="s">
        <v>232</v>
      </c>
      <c r="G55" s="98">
        <f>G56+G57</f>
        <v>29210.600000000002</v>
      </c>
    </row>
    <row r="56" spans="1:7" ht="18" customHeight="1" hidden="1">
      <c r="A56" s="93"/>
      <c r="B56" s="119"/>
      <c r="C56" s="94"/>
      <c r="D56" s="300" t="s">
        <v>219</v>
      </c>
      <c r="E56" s="132"/>
      <c r="F56" s="91" t="s">
        <v>226</v>
      </c>
      <c r="G56" s="102">
        <f>G65+G121</f>
        <v>25160.600000000002</v>
      </c>
    </row>
    <row r="57" spans="1:7" ht="18" customHeight="1" hidden="1">
      <c r="A57" s="93"/>
      <c r="B57" s="119"/>
      <c r="C57" s="94"/>
      <c r="D57" s="300" t="s">
        <v>224</v>
      </c>
      <c r="E57" s="133"/>
      <c r="F57" s="91" t="s">
        <v>227</v>
      </c>
      <c r="G57" s="102">
        <f>G68+G124</f>
        <v>4050</v>
      </c>
    </row>
    <row r="58" spans="1:7" ht="18" customHeight="1" hidden="1">
      <c r="A58" s="93"/>
      <c r="B58" s="119"/>
      <c r="C58" s="94"/>
      <c r="D58" s="125" t="s">
        <v>28</v>
      </c>
      <c r="E58" s="132"/>
      <c r="F58" s="100" t="s">
        <v>233</v>
      </c>
      <c r="G58" s="98">
        <f>G59</f>
        <v>9176.4</v>
      </c>
    </row>
    <row r="59" spans="1:7" ht="18" customHeight="1" hidden="1">
      <c r="A59" s="93"/>
      <c r="B59" s="119"/>
      <c r="C59" s="94"/>
      <c r="D59" s="121" t="s">
        <v>225</v>
      </c>
      <c r="E59" s="101"/>
      <c r="F59" s="91" t="s">
        <v>228</v>
      </c>
      <c r="G59" s="102">
        <f>G70+G126</f>
        <v>9176.4</v>
      </c>
    </row>
    <row r="60" spans="1:7" ht="18" customHeight="1" hidden="1">
      <c r="A60" s="93"/>
      <c r="B60" s="119"/>
      <c r="C60" s="94"/>
      <c r="D60" s="125" t="s">
        <v>238</v>
      </c>
      <c r="E60" s="143"/>
      <c r="F60" s="144" t="s">
        <v>239</v>
      </c>
      <c r="G60" s="102">
        <f>G61</f>
        <v>1130.5</v>
      </c>
    </row>
    <row r="61" spans="1:7" ht="18" customHeight="1" hidden="1">
      <c r="A61" s="93"/>
      <c r="B61" s="119"/>
      <c r="C61" s="94"/>
      <c r="D61" s="300" t="s">
        <v>240</v>
      </c>
      <c r="E61" s="301"/>
      <c r="F61" s="302" t="s">
        <v>241</v>
      </c>
      <c r="G61" s="102">
        <f>G72</f>
        <v>1130.5</v>
      </c>
    </row>
    <row r="62" spans="1:7" ht="56.25" customHeight="1">
      <c r="A62" s="93" t="s">
        <v>12</v>
      </c>
      <c r="B62" s="119" t="s">
        <v>33</v>
      </c>
      <c r="C62" s="94"/>
      <c r="D62" s="94"/>
      <c r="E62" s="473" t="s">
        <v>234</v>
      </c>
      <c r="F62" s="474"/>
      <c r="G62" s="98">
        <f>G63</f>
        <v>11738.6</v>
      </c>
    </row>
    <row r="63" spans="1:7" ht="40.5" customHeight="1">
      <c r="A63" s="93" t="s">
        <v>12</v>
      </c>
      <c r="B63" s="119" t="s">
        <v>33</v>
      </c>
      <c r="C63" s="94" t="s">
        <v>223</v>
      </c>
      <c r="D63" s="94"/>
      <c r="E63" s="471" t="s">
        <v>222</v>
      </c>
      <c r="F63" s="646"/>
      <c r="G63" s="98">
        <f>G64+G69+G71</f>
        <v>11738.6</v>
      </c>
    </row>
    <row r="64" spans="1:7" ht="69.75" customHeight="1" hidden="1">
      <c r="A64" s="107"/>
      <c r="B64" s="120"/>
      <c r="C64" s="108"/>
      <c r="D64" s="125" t="s">
        <v>231</v>
      </c>
      <c r="E64" s="125"/>
      <c r="F64" s="298" t="s">
        <v>232</v>
      </c>
      <c r="G64" s="98">
        <f>G65+G68</f>
        <v>7948.500000000001</v>
      </c>
    </row>
    <row r="65" spans="1:7" ht="18.75" customHeight="1" hidden="1">
      <c r="A65" s="107"/>
      <c r="B65" s="120"/>
      <c r="C65" s="108"/>
      <c r="D65" s="300" t="s">
        <v>219</v>
      </c>
      <c r="E65" s="132"/>
      <c r="F65" s="91" t="s">
        <v>226</v>
      </c>
      <c r="G65" s="102">
        <f>G66+G67</f>
        <v>6962.400000000001</v>
      </c>
    </row>
    <row r="66" spans="1:7" ht="18.75" customHeight="1" hidden="1">
      <c r="A66" s="107"/>
      <c r="B66" s="120"/>
      <c r="C66" s="108"/>
      <c r="D66" s="300"/>
      <c r="E66" s="133"/>
      <c r="F66" s="134" t="s">
        <v>139</v>
      </c>
      <c r="G66" s="102">
        <f>G77+G95</f>
        <v>5384.900000000001</v>
      </c>
    </row>
    <row r="67" spans="1:7" ht="18.75" customHeight="1" hidden="1">
      <c r="A67" s="107"/>
      <c r="B67" s="120"/>
      <c r="C67" s="108"/>
      <c r="D67" s="300"/>
      <c r="E67" s="133"/>
      <c r="F67" s="134" t="s">
        <v>140</v>
      </c>
      <c r="G67" s="102">
        <f>G78+G96</f>
        <v>1577.5</v>
      </c>
    </row>
    <row r="68" spans="1:7" ht="18.75" customHeight="1" hidden="1">
      <c r="A68" s="107"/>
      <c r="B68" s="120"/>
      <c r="C68" s="108"/>
      <c r="D68" s="300" t="s">
        <v>224</v>
      </c>
      <c r="E68" s="133"/>
      <c r="F68" s="91" t="s">
        <v>227</v>
      </c>
      <c r="G68" s="102">
        <f>G79+G97</f>
        <v>986.1</v>
      </c>
    </row>
    <row r="69" spans="1:7" ht="18.75" customHeight="1" hidden="1">
      <c r="A69" s="107"/>
      <c r="B69" s="120"/>
      <c r="C69" s="108"/>
      <c r="D69" s="125" t="s">
        <v>28</v>
      </c>
      <c r="E69" s="132"/>
      <c r="F69" s="100" t="s">
        <v>233</v>
      </c>
      <c r="G69" s="98">
        <f>G70</f>
        <v>2659.6</v>
      </c>
    </row>
    <row r="70" spans="1:7" ht="18.75" customHeight="1" hidden="1">
      <c r="A70" s="107"/>
      <c r="B70" s="120"/>
      <c r="C70" s="108"/>
      <c r="D70" s="121" t="s">
        <v>225</v>
      </c>
      <c r="E70" s="101"/>
      <c r="F70" s="91" t="s">
        <v>228</v>
      </c>
      <c r="G70" s="102">
        <f>G81+G99</f>
        <v>2659.6</v>
      </c>
    </row>
    <row r="71" spans="1:7" ht="18.75" customHeight="1" hidden="1">
      <c r="A71" s="107"/>
      <c r="B71" s="120"/>
      <c r="C71" s="108"/>
      <c r="D71" s="125" t="s">
        <v>238</v>
      </c>
      <c r="E71" s="143"/>
      <c r="F71" s="144" t="s">
        <v>239</v>
      </c>
      <c r="G71" s="98">
        <f>G72</f>
        <v>1130.5</v>
      </c>
    </row>
    <row r="72" spans="1:7" ht="18.75" customHeight="1" hidden="1">
      <c r="A72" s="107"/>
      <c r="B72" s="120"/>
      <c r="C72" s="108"/>
      <c r="D72" s="300" t="s">
        <v>240</v>
      </c>
      <c r="E72" s="301"/>
      <c r="F72" s="302" t="s">
        <v>241</v>
      </c>
      <c r="G72" s="102">
        <f>G117</f>
        <v>1130.5</v>
      </c>
    </row>
    <row r="73" spans="1:7" ht="18.75" customHeight="1">
      <c r="A73" s="307" t="s">
        <v>12</v>
      </c>
      <c r="B73" s="308" t="s">
        <v>33</v>
      </c>
      <c r="C73" s="309" t="s">
        <v>235</v>
      </c>
      <c r="D73" s="309"/>
      <c r="E73" s="478" t="s">
        <v>34</v>
      </c>
      <c r="F73" s="645"/>
      <c r="G73" s="127">
        <f>G75+G80</f>
        <v>1435.1000000000001</v>
      </c>
    </row>
    <row r="74" spans="1:7" ht="24.75" customHeight="1" hidden="1">
      <c r="A74" s="93" t="s">
        <v>12</v>
      </c>
      <c r="B74" s="94" t="s">
        <v>33</v>
      </c>
      <c r="C74" s="99" t="s">
        <v>235</v>
      </c>
      <c r="D74" s="94"/>
      <c r="E74" s="95"/>
      <c r="F74" s="106" t="s">
        <v>26</v>
      </c>
      <c r="G74" s="98">
        <f>G75+G80</f>
        <v>1435.1000000000001</v>
      </c>
    </row>
    <row r="75" spans="1:7" ht="63" hidden="1">
      <c r="A75" s="93"/>
      <c r="B75" s="94"/>
      <c r="C75" s="99"/>
      <c r="D75" s="94" t="s">
        <v>231</v>
      </c>
      <c r="E75" s="95"/>
      <c r="F75" s="298" t="s">
        <v>232</v>
      </c>
      <c r="G75" s="98">
        <f>G76+G79</f>
        <v>1295.4</v>
      </c>
    </row>
    <row r="76" spans="1:7" ht="19.5" customHeight="1" hidden="1">
      <c r="A76" s="107"/>
      <c r="B76" s="108"/>
      <c r="C76" s="109"/>
      <c r="D76" s="121" t="s">
        <v>219</v>
      </c>
      <c r="E76" s="101">
        <v>210</v>
      </c>
      <c r="F76" s="91" t="s">
        <v>226</v>
      </c>
      <c r="G76" s="102">
        <f>G77+G78</f>
        <v>1225</v>
      </c>
    </row>
    <row r="77" spans="1:7" ht="15.75" hidden="1">
      <c r="A77" s="107"/>
      <c r="B77" s="108"/>
      <c r="C77" s="109"/>
      <c r="D77" s="121"/>
      <c r="E77" s="101">
        <v>211</v>
      </c>
      <c r="F77" s="91" t="s">
        <v>139</v>
      </c>
      <c r="G77" s="102">
        <v>1048.8</v>
      </c>
    </row>
    <row r="78" spans="1:7" ht="15.75" hidden="1">
      <c r="A78" s="107"/>
      <c r="B78" s="108"/>
      <c r="C78" s="109"/>
      <c r="D78" s="121"/>
      <c r="E78" s="101">
        <v>213</v>
      </c>
      <c r="F78" s="91" t="s">
        <v>140</v>
      </c>
      <c r="G78" s="92">
        <v>176.2</v>
      </c>
    </row>
    <row r="79" spans="1:7" ht="15.75" hidden="1">
      <c r="A79" s="107"/>
      <c r="B79" s="108"/>
      <c r="C79" s="109"/>
      <c r="D79" s="121" t="s">
        <v>224</v>
      </c>
      <c r="E79" s="101">
        <v>212</v>
      </c>
      <c r="F79" s="91" t="s">
        <v>227</v>
      </c>
      <c r="G79" s="102">
        <v>70.4</v>
      </c>
    </row>
    <row r="80" spans="1:7" ht="15.75" hidden="1">
      <c r="A80" s="107"/>
      <c r="B80" s="108"/>
      <c r="C80" s="109"/>
      <c r="D80" s="94" t="s">
        <v>28</v>
      </c>
      <c r="E80" s="99"/>
      <c r="F80" s="100" t="s">
        <v>233</v>
      </c>
      <c r="G80" s="98">
        <f>G81</f>
        <v>139.7</v>
      </c>
    </row>
    <row r="81" spans="1:7" ht="15.75" hidden="1">
      <c r="A81" s="107"/>
      <c r="B81" s="108"/>
      <c r="C81" s="109"/>
      <c r="D81" s="121" t="s">
        <v>225</v>
      </c>
      <c r="E81" s="101">
        <v>220</v>
      </c>
      <c r="F81" s="91" t="s">
        <v>228</v>
      </c>
      <c r="G81" s="92">
        <v>139.7</v>
      </c>
    </row>
    <row r="82" spans="1:7" ht="18.75" customHeight="1" hidden="1">
      <c r="A82" s="129"/>
      <c r="B82" s="130"/>
      <c r="C82" s="131"/>
      <c r="D82" s="131"/>
      <c r="E82" s="101">
        <v>222</v>
      </c>
      <c r="F82" s="91" t="s">
        <v>141</v>
      </c>
      <c r="G82" s="135"/>
    </row>
    <row r="83" spans="1:7" ht="18.75" customHeight="1" hidden="1">
      <c r="A83" s="137"/>
      <c r="B83" s="138"/>
      <c r="C83" s="139"/>
      <c r="D83" s="139"/>
      <c r="E83" s="101">
        <v>223</v>
      </c>
      <c r="F83" s="91" t="s">
        <v>152</v>
      </c>
      <c r="G83" s="140"/>
    </row>
    <row r="84" spans="1:7" ht="18.75" customHeight="1" hidden="1">
      <c r="A84" s="137"/>
      <c r="B84" s="138"/>
      <c r="C84" s="139"/>
      <c r="D84" s="139"/>
      <c r="E84" s="101">
        <v>224</v>
      </c>
      <c r="F84" s="91" t="s">
        <v>143</v>
      </c>
      <c r="G84" s="140"/>
    </row>
    <row r="85" spans="1:7" ht="18.75" customHeight="1" hidden="1">
      <c r="A85" s="137"/>
      <c r="B85" s="138"/>
      <c r="C85" s="139"/>
      <c r="D85" s="139"/>
      <c r="E85" s="101">
        <v>225</v>
      </c>
      <c r="F85" s="91" t="s">
        <v>144</v>
      </c>
      <c r="G85" s="140"/>
    </row>
    <row r="86" spans="1:7" ht="18.75" customHeight="1" hidden="1">
      <c r="A86" s="137"/>
      <c r="B86" s="138"/>
      <c r="C86" s="139"/>
      <c r="D86" s="139"/>
      <c r="E86" s="115">
        <v>260</v>
      </c>
      <c r="F86" s="116" t="s">
        <v>146</v>
      </c>
      <c r="G86" s="140"/>
    </row>
    <row r="87" spans="1:7" ht="34.5" customHeight="1" hidden="1">
      <c r="A87" s="137"/>
      <c r="B87" s="138"/>
      <c r="C87" s="139"/>
      <c r="D87" s="139"/>
      <c r="E87" s="113">
        <v>263</v>
      </c>
      <c r="F87" s="114" t="s">
        <v>153</v>
      </c>
      <c r="G87" s="140"/>
    </row>
    <row r="88" spans="1:7" ht="18.75" customHeight="1" hidden="1">
      <c r="A88" s="137"/>
      <c r="B88" s="138"/>
      <c r="C88" s="139"/>
      <c r="D88" s="139"/>
      <c r="E88" s="115">
        <v>300</v>
      </c>
      <c r="F88" s="116" t="s">
        <v>149</v>
      </c>
      <c r="G88" s="140"/>
    </row>
    <row r="89" spans="1:7" ht="18.75" customHeight="1" hidden="1">
      <c r="A89" s="137"/>
      <c r="B89" s="138"/>
      <c r="C89" s="139"/>
      <c r="D89" s="139"/>
      <c r="E89" s="117">
        <v>310</v>
      </c>
      <c r="F89" s="118" t="s">
        <v>150</v>
      </c>
      <c r="G89" s="140"/>
    </row>
    <row r="90" spans="1:7" ht="18.75" customHeight="1" hidden="1">
      <c r="A90" s="137"/>
      <c r="B90" s="138"/>
      <c r="C90" s="139"/>
      <c r="D90" s="139"/>
      <c r="E90" s="117">
        <v>340</v>
      </c>
      <c r="F90" s="118" t="s">
        <v>151</v>
      </c>
      <c r="G90" s="140"/>
    </row>
    <row r="91" spans="1:9" ht="60.75" customHeight="1">
      <c r="A91" s="315" t="s">
        <v>12</v>
      </c>
      <c r="B91" s="316" t="s">
        <v>33</v>
      </c>
      <c r="C91" s="317" t="s">
        <v>236</v>
      </c>
      <c r="D91" s="318"/>
      <c r="E91" s="464" t="s">
        <v>154</v>
      </c>
      <c r="F91" s="645"/>
      <c r="G91" s="127">
        <f>G92</f>
        <v>10303.5</v>
      </c>
      <c r="H91" s="299"/>
      <c r="I91" s="105"/>
    </row>
    <row r="92" spans="1:7" ht="18.75" customHeight="1" hidden="1">
      <c r="A92" s="123" t="s">
        <v>12</v>
      </c>
      <c r="B92" s="124" t="s">
        <v>33</v>
      </c>
      <c r="C92" s="99" t="s">
        <v>236</v>
      </c>
      <c r="D92" s="125"/>
      <c r="E92" s="126"/>
      <c r="F92" s="128" t="s">
        <v>26</v>
      </c>
      <c r="G92" s="127">
        <f>G93+G98+G116</f>
        <v>10303.5</v>
      </c>
    </row>
    <row r="93" spans="1:7" ht="63" hidden="1">
      <c r="A93" s="129"/>
      <c r="B93" s="130"/>
      <c r="C93" s="131"/>
      <c r="D93" s="125" t="s">
        <v>231</v>
      </c>
      <c r="E93" s="125"/>
      <c r="F93" s="298" t="s">
        <v>232</v>
      </c>
      <c r="G93" s="127">
        <f>G94+G97</f>
        <v>6653.1</v>
      </c>
    </row>
    <row r="94" spans="1:7" ht="17.25" customHeight="1" hidden="1">
      <c r="A94" s="129"/>
      <c r="B94" s="130"/>
      <c r="C94" s="131"/>
      <c r="D94" s="300" t="s">
        <v>219</v>
      </c>
      <c r="E94" s="305">
        <v>210</v>
      </c>
      <c r="F94" s="91" t="s">
        <v>226</v>
      </c>
      <c r="G94" s="135">
        <f>G95+G96</f>
        <v>5737.400000000001</v>
      </c>
    </row>
    <row r="95" spans="1:7" ht="17.25" customHeight="1" hidden="1">
      <c r="A95" s="129"/>
      <c r="B95" s="130"/>
      <c r="C95" s="131"/>
      <c r="D95" s="300"/>
      <c r="E95" s="133">
        <v>211</v>
      </c>
      <c r="F95" s="134" t="s">
        <v>139</v>
      </c>
      <c r="G95" s="135">
        <v>4336.1</v>
      </c>
    </row>
    <row r="96" spans="1:7" ht="17.25" customHeight="1" hidden="1">
      <c r="A96" s="129"/>
      <c r="B96" s="130"/>
      <c r="C96" s="131"/>
      <c r="D96" s="300"/>
      <c r="E96" s="133">
        <v>213</v>
      </c>
      <c r="F96" s="134" t="s">
        <v>140</v>
      </c>
      <c r="G96" s="135">
        <v>1401.3</v>
      </c>
    </row>
    <row r="97" spans="1:7" ht="17.25" customHeight="1" hidden="1">
      <c r="A97" s="129"/>
      <c r="B97" s="130"/>
      <c r="C97" s="131"/>
      <c r="D97" s="300" t="s">
        <v>224</v>
      </c>
      <c r="E97" s="133">
        <v>212</v>
      </c>
      <c r="F97" s="91" t="s">
        <v>227</v>
      </c>
      <c r="G97" s="135">
        <f>563.2+352.5</f>
        <v>915.7</v>
      </c>
    </row>
    <row r="98" spans="1:7" ht="17.25" customHeight="1" hidden="1">
      <c r="A98" s="129"/>
      <c r="B98" s="130"/>
      <c r="C98" s="131"/>
      <c r="D98" s="125" t="s">
        <v>28</v>
      </c>
      <c r="E98" s="132">
        <v>220</v>
      </c>
      <c r="F98" s="100" t="s">
        <v>233</v>
      </c>
      <c r="G98" s="127">
        <f>G99</f>
        <v>2519.9</v>
      </c>
    </row>
    <row r="99" spans="1:7" ht="17.25" customHeight="1" hidden="1">
      <c r="A99" s="129"/>
      <c r="B99" s="130"/>
      <c r="C99" s="131"/>
      <c r="D99" s="121" t="s">
        <v>225</v>
      </c>
      <c r="E99" s="101">
        <v>220</v>
      </c>
      <c r="F99" s="91" t="s">
        <v>228</v>
      </c>
      <c r="G99" s="127">
        <f>G100+G101+G102+G103+G104+G114+G115</f>
        <v>2519.9</v>
      </c>
    </row>
    <row r="100" spans="1:7" ht="17.25" customHeight="1" hidden="1">
      <c r="A100" s="129"/>
      <c r="B100" s="130"/>
      <c r="C100" s="131"/>
      <c r="D100" s="125"/>
      <c r="E100" s="133">
        <v>221</v>
      </c>
      <c r="F100" s="134" t="s">
        <v>103</v>
      </c>
      <c r="G100" s="135">
        <v>50</v>
      </c>
    </row>
    <row r="101" spans="1:7" ht="17.25" customHeight="1" hidden="1">
      <c r="A101" s="129"/>
      <c r="B101" s="130"/>
      <c r="C101" s="131"/>
      <c r="D101" s="125"/>
      <c r="E101" s="133">
        <v>222</v>
      </c>
      <c r="F101" s="134" t="s">
        <v>141</v>
      </c>
      <c r="G101" s="135">
        <v>160</v>
      </c>
    </row>
    <row r="102" spans="1:7" ht="17.25" customHeight="1" hidden="1">
      <c r="A102" s="129"/>
      <c r="B102" s="130"/>
      <c r="C102" s="131"/>
      <c r="D102" s="125"/>
      <c r="E102" s="133">
        <v>223</v>
      </c>
      <c r="F102" s="134" t="s">
        <v>142</v>
      </c>
      <c r="G102" s="135">
        <v>90</v>
      </c>
    </row>
    <row r="103" spans="1:7" ht="17.25" customHeight="1" hidden="1">
      <c r="A103" s="129"/>
      <c r="B103" s="130"/>
      <c r="C103" s="131"/>
      <c r="D103" s="125"/>
      <c r="E103" s="133">
        <v>225</v>
      </c>
      <c r="F103" s="134" t="s">
        <v>144</v>
      </c>
      <c r="G103" s="135">
        <v>130</v>
      </c>
    </row>
    <row r="104" spans="1:7" ht="17.25" customHeight="1" hidden="1">
      <c r="A104" s="129"/>
      <c r="B104" s="130"/>
      <c r="C104" s="131"/>
      <c r="D104" s="125"/>
      <c r="E104" s="133">
        <v>226</v>
      </c>
      <c r="F104" s="134" t="s">
        <v>145</v>
      </c>
      <c r="G104" s="136">
        <f>G105+G106+G107+G108+G109+G110</f>
        <v>1679.9</v>
      </c>
    </row>
    <row r="105" spans="1:7" ht="17.25" customHeight="1" hidden="1">
      <c r="A105" s="129"/>
      <c r="B105" s="130"/>
      <c r="C105" s="131"/>
      <c r="D105" s="125"/>
      <c r="E105" s="133"/>
      <c r="F105" s="134" t="s">
        <v>207</v>
      </c>
      <c r="G105" s="135">
        <v>1039</v>
      </c>
    </row>
    <row r="106" spans="1:7" ht="17.25" customHeight="1" hidden="1">
      <c r="A106" s="129"/>
      <c r="B106" s="130"/>
      <c r="C106" s="131"/>
      <c r="D106" s="125"/>
      <c r="E106" s="133"/>
      <c r="F106" s="134" t="s">
        <v>210</v>
      </c>
      <c r="G106" s="135">
        <v>410</v>
      </c>
    </row>
    <row r="107" spans="1:7" ht="17.25" customHeight="1" hidden="1">
      <c r="A107" s="129"/>
      <c r="B107" s="130"/>
      <c r="C107" s="131"/>
      <c r="D107" s="125"/>
      <c r="E107" s="133"/>
      <c r="F107" s="134" t="s">
        <v>208</v>
      </c>
      <c r="G107" s="135"/>
    </row>
    <row r="108" spans="1:7" ht="17.25" customHeight="1" hidden="1">
      <c r="A108" s="129"/>
      <c r="B108" s="130"/>
      <c r="C108" s="131"/>
      <c r="D108" s="125"/>
      <c r="E108" s="133"/>
      <c r="F108" s="134" t="s">
        <v>209</v>
      </c>
      <c r="G108" s="135">
        <f>14.7*0.2*10</f>
        <v>29.4</v>
      </c>
    </row>
    <row r="109" spans="1:7" ht="17.25" customHeight="1" hidden="1">
      <c r="A109" s="129"/>
      <c r="B109" s="130"/>
      <c r="C109" s="131"/>
      <c r="D109" s="125"/>
      <c r="E109" s="133"/>
      <c r="F109" s="134" t="s">
        <v>211</v>
      </c>
      <c r="G109" s="135">
        <v>32</v>
      </c>
    </row>
    <row r="110" spans="1:7" ht="17.25" customHeight="1" hidden="1">
      <c r="A110" s="129"/>
      <c r="B110" s="130"/>
      <c r="C110" s="131"/>
      <c r="D110" s="125"/>
      <c r="E110" s="133"/>
      <c r="F110" s="134" t="s">
        <v>237</v>
      </c>
      <c r="G110" s="135">
        <v>169.5</v>
      </c>
    </row>
    <row r="111" spans="1:7" ht="17.25" customHeight="1" hidden="1">
      <c r="A111" s="129"/>
      <c r="B111" s="130"/>
      <c r="C111" s="131"/>
      <c r="D111" s="125"/>
      <c r="E111" s="133">
        <v>260</v>
      </c>
      <c r="F111" s="134" t="s">
        <v>146</v>
      </c>
      <c r="G111" s="145">
        <f>G112</f>
        <v>0</v>
      </c>
    </row>
    <row r="112" spans="1:7" ht="31.5" customHeight="1" hidden="1">
      <c r="A112" s="129"/>
      <c r="B112" s="130"/>
      <c r="C112" s="131"/>
      <c r="D112" s="125"/>
      <c r="E112" s="133">
        <v>263</v>
      </c>
      <c r="F112" s="91" t="s">
        <v>148</v>
      </c>
      <c r="G112" s="145"/>
    </row>
    <row r="113" spans="1:7" ht="17.25" customHeight="1" hidden="1">
      <c r="A113" s="129"/>
      <c r="B113" s="130"/>
      <c r="C113" s="131"/>
      <c r="D113" s="125"/>
      <c r="E113" s="133">
        <v>300</v>
      </c>
      <c r="F113" s="134" t="s">
        <v>149</v>
      </c>
      <c r="G113" s="145">
        <f>SUM(G114:G115)</f>
        <v>410</v>
      </c>
    </row>
    <row r="114" spans="1:7" ht="17.25" customHeight="1" hidden="1">
      <c r="A114" s="129"/>
      <c r="B114" s="130"/>
      <c r="C114" s="131"/>
      <c r="D114" s="125"/>
      <c r="E114" s="133">
        <v>310</v>
      </c>
      <c r="F114" s="134" t="s">
        <v>150</v>
      </c>
      <c r="G114" s="135">
        <v>160</v>
      </c>
    </row>
    <row r="115" spans="1:7" ht="17.25" customHeight="1" hidden="1">
      <c r="A115" s="129"/>
      <c r="B115" s="130"/>
      <c r="C115" s="131"/>
      <c r="D115" s="125"/>
      <c r="E115" s="133">
        <v>340</v>
      </c>
      <c r="F115" s="134" t="s">
        <v>151</v>
      </c>
      <c r="G115" s="135">
        <v>250</v>
      </c>
    </row>
    <row r="116" spans="1:7" ht="17.25" customHeight="1" hidden="1">
      <c r="A116" s="129"/>
      <c r="B116" s="130"/>
      <c r="C116" s="131"/>
      <c r="D116" s="125" t="s">
        <v>238</v>
      </c>
      <c r="E116" s="143"/>
      <c r="F116" s="144" t="s">
        <v>239</v>
      </c>
      <c r="G116" s="136">
        <f>G117</f>
        <v>1130.5</v>
      </c>
    </row>
    <row r="117" spans="1:7" ht="17.25" customHeight="1" hidden="1">
      <c r="A117" s="129"/>
      <c r="B117" s="130"/>
      <c r="C117" s="131"/>
      <c r="D117" s="300" t="s">
        <v>240</v>
      </c>
      <c r="E117" s="301"/>
      <c r="F117" s="302" t="s">
        <v>241</v>
      </c>
      <c r="G117" s="135">
        <f>514.9+334+281.6</f>
        <v>1130.5</v>
      </c>
    </row>
    <row r="118" spans="1:7" ht="17.25" customHeight="1">
      <c r="A118" s="123" t="s">
        <v>12</v>
      </c>
      <c r="B118" s="124" t="s">
        <v>33</v>
      </c>
      <c r="C118" s="125" t="s">
        <v>242</v>
      </c>
      <c r="D118" s="125"/>
      <c r="E118" s="143"/>
      <c r="F118" s="144" t="s">
        <v>155</v>
      </c>
      <c r="G118" s="136">
        <f>G119</f>
        <v>27778.9</v>
      </c>
    </row>
    <row r="119" spans="1:7" ht="17.25" customHeight="1">
      <c r="A119" s="123" t="s">
        <v>12</v>
      </c>
      <c r="B119" s="124" t="s">
        <v>33</v>
      </c>
      <c r="C119" s="125" t="s">
        <v>242</v>
      </c>
      <c r="D119" s="125"/>
      <c r="E119" s="143"/>
      <c r="F119" s="128" t="s">
        <v>26</v>
      </c>
      <c r="G119" s="136">
        <f>G120+G125</f>
        <v>27778.9</v>
      </c>
    </row>
    <row r="120" spans="1:7" ht="69.75" customHeight="1" hidden="1">
      <c r="A120" s="123"/>
      <c r="B120" s="124"/>
      <c r="C120" s="125"/>
      <c r="D120" s="125" t="s">
        <v>231</v>
      </c>
      <c r="E120" s="125"/>
      <c r="F120" s="298" t="s">
        <v>232</v>
      </c>
      <c r="G120" s="136">
        <f>G121+G124</f>
        <v>21262.100000000002</v>
      </c>
    </row>
    <row r="121" spans="1:7" ht="17.25" customHeight="1" hidden="1">
      <c r="A121" s="123"/>
      <c r="B121" s="124"/>
      <c r="C121" s="125"/>
      <c r="D121" s="300" t="s">
        <v>219</v>
      </c>
      <c r="E121" s="305">
        <v>210</v>
      </c>
      <c r="F121" s="91" t="s">
        <v>226</v>
      </c>
      <c r="G121" s="135">
        <f>G130+G147+G164</f>
        <v>18198.2</v>
      </c>
    </row>
    <row r="122" spans="1:7" ht="17.25" customHeight="1" hidden="1">
      <c r="A122" s="123"/>
      <c r="B122" s="124"/>
      <c r="C122" s="125"/>
      <c r="D122" s="300"/>
      <c r="E122" s="133">
        <v>211</v>
      </c>
      <c r="F122" s="134" t="s">
        <v>139</v>
      </c>
      <c r="G122" s="135">
        <f>G131+G148+G165</f>
        <v>13123.7</v>
      </c>
    </row>
    <row r="123" spans="1:7" ht="17.25" customHeight="1" hidden="1">
      <c r="A123" s="123"/>
      <c r="B123" s="124"/>
      <c r="C123" s="125"/>
      <c r="D123" s="300"/>
      <c r="E123" s="133">
        <v>213</v>
      </c>
      <c r="F123" s="134" t="s">
        <v>140</v>
      </c>
      <c r="G123" s="135">
        <f>G131+G148+G165</f>
        <v>13123.7</v>
      </c>
    </row>
    <row r="124" spans="1:7" ht="17.25" customHeight="1" hidden="1">
      <c r="A124" s="123"/>
      <c r="B124" s="124"/>
      <c r="C124" s="125"/>
      <c r="D124" s="300" t="s">
        <v>224</v>
      </c>
      <c r="E124" s="133">
        <v>212</v>
      </c>
      <c r="F124" s="91" t="s">
        <v>227</v>
      </c>
      <c r="G124" s="135">
        <f>G133+G150+G167</f>
        <v>3063.9</v>
      </c>
    </row>
    <row r="125" spans="1:7" ht="17.25" customHeight="1" hidden="1">
      <c r="A125" s="123"/>
      <c r="B125" s="124"/>
      <c r="C125" s="125"/>
      <c r="D125" s="125" t="s">
        <v>28</v>
      </c>
      <c r="E125" s="132">
        <v>220</v>
      </c>
      <c r="F125" s="100" t="s">
        <v>233</v>
      </c>
      <c r="G125" s="136">
        <f>G126</f>
        <v>6516.8</v>
      </c>
    </row>
    <row r="126" spans="1:7" ht="17.25" customHeight="1" hidden="1">
      <c r="A126" s="123"/>
      <c r="B126" s="124"/>
      <c r="C126" s="125"/>
      <c r="D126" s="121" t="s">
        <v>225</v>
      </c>
      <c r="E126" s="101">
        <v>220</v>
      </c>
      <c r="F126" s="91" t="s">
        <v>228</v>
      </c>
      <c r="G126" s="135">
        <f>G135+G152+G169</f>
        <v>6516.8</v>
      </c>
    </row>
    <row r="127" spans="1:7" ht="78.75" customHeight="1">
      <c r="A127" s="307" t="s">
        <v>12</v>
      </c>
      <c r="B127" s="308" t="s">
        <v>33</v>
      </c>
      <c r="C127" s="309" t="s">
        <v>243</v>
      </c>
      <c r="D127" s="309"/>
      <c r="E127" s="466" t="s">
        <v>244</v>
      </c>
      <c r="F127" s="467"/>
      <c r="G127" s="127">
        <f>G128</f>
        <v>3869.7999999999997</v>
      </c>
    </row>
    <row r="128" spans="1:9" ht="22.5" customHeight="1">
      <c r="A128" s="123" t="s">
        <v>12</v>
      </c>
      <c r="B128" s="124" t="s">
        <v>33</v>
      </c>
      <c r="C128" s="125" t="s">
        <v>245</v>
      </c>
      <c r="D128" s="125"/>
      <c r="E128" s="460" t="s">
        <v>246</v>
      </c>
      <c r="F128" s="461"/>
      <c r="G128" s="127">
        <f>G129+G134</f>
        <v>3869.7999999999997</v>
      </c>
      <c r="I128" s="306"/>
    </row>
    <row r="129" spans="1:7" ht="66.75" customHeight="1" hidden="1">
      <c r="A129" s="123"/>
      <c r="B129" s="124"/>
      <c r="C129" s="125"/>
      <c r="D129" s="125" t="s">
        <v>231</v>
      </c>
      <c r="E129" s="125"/>
      <c r="F129" s="298" t="s">
        <v>232</v>
      </c>
      <c r="G129" s="136">
        <f>G130+G133</f>
        <v>2975.2</v>
      </c>
    </row>
    <row r="130" spans="1:7" ht="18" customHeight="1" hidden="1">
      <c r="A130" s="123"/>
      <c r="B130" s="124"/>
      <c r="C130" s="125"/>
      <c r="D130" s="300" t="s">
        <v>219</v>
      </c>
      <c r="E130" s="305">
        <v>210</v>
      </c>
      <c r="F130" s="91" t="s">
        <v>226</v>
      </c>
      <c r="G130" s="135">
        <f>G131+G132</f>
        <v>2552.6</v>
      </c>
    </row>
    <row r="131" spans="1:7" ht="18" customHeight="1" hidden="1">
      <c r="A131" s="123"/>
      <c r="B131" s="124"/>
      <c r="C131" s="125"/>
      <c r="D131" s="300"/>
      <c r="E131" s="133">
        <v>211</v>
      </c>
      <c r="F131" s="134" t="s">
        <v>139</v>
      </c>
      <c r="G131" s="145">
        <v>1852.6</v>
      </c>
    </row>
    <row r="132" spans="1:7" ht="18" customHeight="1" hidden="1">
      <c r="A132" s="123"/>
      <c r="B132" s="124"/>
      <c r="C132" s="125"/>
      <c r="D132" s="300"/>
      <c r="E132" s="133">
        <v>213</v>
      </c>
      <c r="F132" s="134" t="s">
        <v>140</v>
      </c>
      <c r="G132" s="145">
        <v>700</v>
      </c>
    </row>
    <row r="133" spans="1:7" ht="18" customHeight="1" hidden="1">
      <c r="A133" s="123"/>
      <c r="B133" s="124"/>
      <c r="C133" s="125"/>
      <c r="D133" s="300" t="s">
        <v>224</v>
      </c>
      <c r="E133" s="133">
        <v>212</v>
      </c>
      <c r="F133" s="91" t="s">
        <v>227</v>
      </c>
      <c r="G133" s="145">
        <f>281.6+141</f>
        <v>422.6</v>
      </c>
    </row>
    <row r="134" spans="1:7" ht="18" customHeight="1" hidden="1">
      <c r="A134" s="123"/>
      <c r="B134" s="124"/>
      <c r="C134" s="125"/>
      <c r="D134" s="125" t="s">
        <v>28</v>
      </c>
      <c r="E134" s="132">
        <v>220</v>
      </c>
      <c r="F134" s="100" t="s">
        <v>233</v>
      </c>
      <c r="G134" s="127">
        <f>G135</f>
        <v>894.6</v>
      </c>
    </row>
    <row r="135" spans="1:7" ht="18" customHeight="1" hidden="1">
      <c r="A135" s="123"/>
      <c r="B135" s="124"/>
      <c r="C135" s="125"/>
      <c r="D135" s="121" t="s">
        <v>225</v>
      </c>
      <c r="E135" s="101"/>
      <c r="F135" s="91" t="s">
        <v>228</v>
      </c>
      <c r="G135" s="135">
        <f>SUM(G136:G142)</f>
        <v>894.6</v>
      </c>
    </row>
    <row r="136" spans="1:7" ht="18" customHeight="1" hidden="1">
      <c r="A136" s="123"/>
      <c r="B136" s="124"/>
      <c r="C136" s="125"/>
      <c r="D136" s="125"/>
      <c r="E136" s="133">
        <v>221</v>
      </c>
      <c r="F136" s="134" t="s">
        <v>103</v>
      </c>
      <c r="G136" s="145">
        <v>30</v>
      </c>
    </row>
    <row r="137" spans="1:7" ht="18" customHeight="1" hidden="1">
      <c r="A137" s="303"/>
      <c r="B137" s="304"/>
      <c r="C137" s="148"/>
      <c r="D137" s="148"/>
      <c r="E137" s="141">
        <v>222</v>
      </c>
      <c r="F137" s="142" t="s">
        <v>141</v>
      </c>
      <c r="G137" s="146">
        <v>150</v>
      </c>
    </row>
    <row r="138" spans="1:7" ht="18" customHeight="1" hidden="1">
      <c r="A138" s="123"/>
      <c r="B138" s="124"/>
      <c r="C138" s="125"/>
      <c r="D138" s="125"/>
      <c r="E138" s="133">
        <v>223</v>
      </c>
      <c r="F138" s="134" t="s">
        <v>142</v>
      </c>
      <c r="G138" s="145"/>
    </row>
    <row r="139" spans="1:7" ht="18" customHeight="1" hidden="1">
      <c r="A139" s="123"/>
      <c r="B139" s="124"/>
      <c r="C139" s="125"/>
      <c r="D139" s="125"/>
      <c r="E139" s="133">
        <v>225</v>
      </c>
      <c r="F139" s="134" t="s">
        <v>144</v>
      </c>
      <c r="G139" s="145">
        <v>20</v>
      </c>
    </row>
    <row r="140" spans="1:7" ht="18" customHeight="1" hidden="1">
      <c r="A140" s="123"/>
      <c r="B140" s="124"/>
      <c r="C140" s="125"/>
      <c r="D140" s="125"/>
      <c r="E140" s="133">
        <v>226</v>
      </c>
      <c r="F140" s="134" t="s">
        <v>145</v>
      </c>
      <c r="G140" s="135">
        <v>694.6</v>
      </c>
    </row>
    <row r="141" spans="1:7" ht="18" customHeight="1" hidden="1">
      <c r="A141" s="123"/>
      <c r="B141" s="124"/>
      <c r="C141" s="125"/>
      <c r="D141" s="125"/>
      <c r="E141" s="133">
        <v>310</v>
      </c>
      <c r="F141" s="134" t="s">
        <v>150</v>
      </c>
      <c r="G141" s="145"/>
    </row>
    <row r="142" spans="1:7" ht="24" customHeight="1" hidden="1">
      <c r="A142" s="123"/>
      <c r="B142" s="124"/>
      <c r="C142" s="125"/>
      <c r="D142" s="125"/>
      <c r="E142" s="133">
        <v>340</v>
      </c>
      <c r="F142" s="134" t="s">
        <v>151</v>
      </c>
      <c r="G142" s="145"/>
    </row>
    <row r="143" spans="1:7" ht="39.75" customHeight="1">
      <c r="A143" s="123" t="s">
        <v>12</v>
      </c>
      <c r="B143" s="124" t="s">
        <v>33</v>
      </c>
      <c r="C143" s="125" t="s">
        <v>248</v>
      </c>
      <c r="D143" s="125"/>
      <c r="E143" s="460" t="s">
        <v>247</v>
      </c>
      <c r="F143" s="461"/>
      <c r="G143" s="145">
        <v>0</v>
      </c>
    </row>
    <row r="144" spans="1:7" ht="86.25" customHeight="1">
      <c r="A144" s="307" t="s">
        <v>12</v>
      </c>
      <c r="B144" s="308" t="s">
        <v>33</v>
      </c>
      <c r="C144" s="309" t="s">
        <v>249</v>
      </c>
      <c r="D144" s="309"/>
      <c r="E144" s="479" t="s">
        <v>250</v>
      </c>
      <c r="F144" s="480"/>
      <c r="G144" s="127">
        <f>G145</f>
        <v>7485</v>
      </c>
    </row>
    <row r="145" spans="1:9" ht="17.25" customHeight="1">
      <c r="A145" s="123" t="s">
        <v>12</v>
      </c>
      <c r="B145" s="124" t="s">
        <v>33</v>
      </c>
      <c r="C145" s="310" t="s">
        <v>251</v>
      </c>
      <c r="D145" s="125"/>
      <c r="E145" s="460" t="s">
        <v>246</v>
      </c>
      <c r="F145" s="461"/>
      <c r="G145" s="127">
        <f>G146+G151</f>
        <v>7485</v>
      </c>
      <c r="I145" s="306"/>
    </row>
    <row r="146" spans="1:7" ht="63" hidden="1">
      <c r="A146" s="123"/>
      <c r="B146" s="124"/>
      <c r="C146" s="125"/>
      <c r="D146" s="125" t="s">
        <v>231</v>
      </c>
      <c r="E146" s="125"/>
      <c r="F146" s="298" t="s">
        <v>232</v>
      </c>
      <c r="G146" s="127">
        <f>G147+G150</f>
        <v>5465.3</v>
      </c>
    </row>
    <row r="147" spans="1:7" ht="15.75" hidden="1">
      <c r="A147" s="123"/>
      <c r="B147" s="124"/>
      <c r="C147" s="125"/>
      <c r="D147" s="300" t="s">
        <v>219</v>
      </c>
      <c r="E147" s="305">
        <v>210</v>
      </c>
      <c r="F147" s="91" t="s">
        <v>226</v>
      </c>
      <c r="G147" s="135">
        <f>G148+G149</f>
        <v>4620.1</v>
      </c>
    </row>
    <row r="148" spans="1:7" ht="15.75" hidden="1">
      <c r="A148" s="123"/>
      <c r="B148" s="124"/>
      <c r="C148" s="125"/>
      <c r="D148" s="300"/>
      <c r="E148" s="133">
        <v>211</v>
      </c>
      <c r="F148" s="134" t="s">
        <v>139</v>
      </c>
      <c r="G148" s="145">
        <v>3221.1</v>
      </c>
    </row>
    <row r="149" spans="1:7" ht="15.75" hidden="1">
      <c r="A149" s="123"/>
      <c r="B149" s="124"/>
      <c r="C149" s="125"/>
      <c r="D149" s="300"/>
      <c r="E149" s="133">
        <v>213</v>
      </c>
      <c r="F149" s="134" t="s">
        <v>140</v>
      </c>
      <c r="G149" s="145">
        <v>1399</v>
      </c>
    </row>
    <row r="150" spans="1:7" ht="15.75" hidden="1">
      <c r="A150" s="123"/>
      <c r="B150" s="124"/>
      <c r="C150" s="125"/>
      <c r="D150" s="300" t="s">
        <v>224</v>
      </c>
      <c r="E150" s="133">
        <v>212</v>
      </c>
      <c r="F150" s="91" t="s">
        <v>227</v>
      </c>
      <c r="G150" s="145">
        <f>563.2+282</f>
        <v>845.2</v>
      </c>
    </row>
    <row r="151" spans="1:7" ht="15.75" hidden="1">
      <c r="A151" s="123"/>
      <c r="B151" s="124"/>
      <c r="C151" s="125"/>
      <c r="D151" s="125" t="s">
        <v>28</v>
      </c>
      <c r="E151" s="132">
        <v>220</v>
      </c>
      <c r="F151" s="100" t="s">
        <v>233</v>
      </c>
      <c r="G151" s="127">
        <f>G152</f>
        <v>2019.7</v>
      </c>
    </row>
    <row r="152" spans="1:7" ht="15.75" hidden="1">
      <c r="A152" s="123"/>
      <c r="B152" s="124"/>
      <c r="C152" s="125"/>
      <c r="D152" s="121" t="s">
        <v>225</v>
      </c>
      <c r="E152" s="101"/>
      <c r="F152" s="91" t="s">
        <v>228</v>
      </c>
      <c r="G152" s="145">
        <f>SUM(G153:G159)</f>
        <v>2019.7</v>
      </c>
    </row>
    <row r="153" spans="1:7" ht="15.75" hidden="1">
      <c r="A153" s="123"/>
      <c r="B153" s="124"/>
      <c r="C153" s="125"/>
      <c r="D153" s="125"/>
      <c r="E153" s="305">
        <v>221</v>
      </c>
      <c r="F153" s="302" t="s">
        <v>103</v>
      </c>
      <c r="G153" s="311">
        <v>0</v>
      </c>
    </row>
    <row r="154" spans="1:7" ht="15.75" hidden="1">
      <c r="A154" s="123"/>
      <c r="B154" s="124"/>
      <c r="C154" s="125"/>
      <c r="D154" s="148"/>
      <c r="E154" s="312">
        <v>222</v>
      </c>
      <c r="F154" s="313" t="s">
        <v>141</v>
      </c>
      <c r="G154" s="135">
        <v>190</v>
      </c>
    </row>
    <row r="155" spans="1:7" ht="15.75" hidden="1">
      <c r="A155" s="123"/>
      <c r="B155" s="124"/>
      <c r="C155" s="125"/>
      <c r="D155" s="125"/>
      <c r="E155" s="305">
        <v>223</v>
      </c>
      <c r="F155" s="302" t="s">
        <v>142</v>
      </c>
      <c r="G155" s="135">
        <v>0</v>
      </c>
    </row>
    <row r="156" spans="1:7" ht="15.75" hidden="1">
      <c r="A156" s="123"/>
      <c r="B156" s="124"/>
      <c r="C156" s="125"/>
      <c r="D156" s="125"/>
      <c r="E156" s="305">
        <v>225</v>
      </c>
      <c r="F156" s="302" t="s">
        <v>144</v>
      </c>
      <c r="G156" s="135">
        <v>1829.7</v>
      </c>
    </row>
    <row r="157" spans="1:7" ht="15.75" hidden="1">
      <c r="A157" s="123"/>
      <c r="B157" s="124"/>
      <c r="C157" s="125"/>
      <c r="D157" s="125"/>
      <c r="E157" s="305">
        <v>226</v>
      </c>
      <c r="F157" s="302" t="s">
        <v>145</v>
      </c>
      <c r="G157" s="140">
        <v>0</v>
      </c>
    </row>
    <row r="158" spans="1:7" ht="21" customHeight="1" hidden="1">
      <c r="A158" s="123"/>
      <c r="B158" s="124"/>
      <c r="C158" s="125"/>
      <c r="D158" s="125"/>
      <c r="E158" s="305">
        <v>310</v>
      </c>
      <c r="F158" s="302" t="s">
        <v>150</v>
      </c>
      <c r="G158" s="140"/>
    </row>
    <row r="159" spans="1:7" ht="18" customHeight="1" hidden="1">
      <c r="A159" s="123"/>
      <c r="B159" s="124"/>
      <c r="C159" s="125"/>
      <c r="D159" s="125"/>
      <c r="E159" s="305">
        <v>340</v>
      </c>
      <c r="F159" s="302" t="s">
        <v>151</v>
      </c>
      <c r="G159" s="135"/>
    </row>
    <row r="160" spans="1:7" ht="35.25" customHeight="1">
      <c r="A160" s="123" t="s">
        <v>12</v>
      </c>
      <c r="B160" s="124" t="s">
        <v>33</v>
      </c>
      <c r="C160" s="310" t="s">
        <v>252</v>
      </c>
      <c r="D160" s="139"/>
      <c r="E160" s="460" t="s">
        <v>247</v>
      </c>
      <c r="F160" s="461"/>
      <c r="G160" s="149">
        <v>0</v>
      </c>
    </row>
    <row r="161" spans="1:9" ht="57.75" customHeight="1">
      <c r="A161" s="307" t="s">
        <v>12</v>
      </c>
      <c r="B161" s="308" t="s">
        <v>33</v>
      </c>
      <c r="C161" s="309" t="s">
        <v>253</v>
      </c>
      <c r="D161" s="309"/>
      <c r="E161" s="466" t="s">
        <v>254</v>
      </c>
      <c r="F161" s="467"/>
      <c r="G161" s="136">
        <f>G162</f>
        <v>16424.1</v>
      </c>
      <c r="I161" s="306"/>
    </row>
    <row r="162" spans="1:7" ht="16.5" customHeight="1">
      <c r="A162" s="123" t="s">
        <v>12</v>
      </c>
      <c r="B162" s="124" t="s">
        <v>33</v>
      </c>
      <c r="C162" s="310" t="s">
        <v>255</v>
      </c>
      <c r="D162" s="125"/>
      <c r="E162" s="460" t="s">
        <v>246</v>
      </c>
      <c r="F162" s="461"/>
      <c r="G162" s="136">
        <f>G163+G168</f>
        <v>16424.1</v>
      </c>
    </row>
    <row r="163" spans="1:7" ht="67.5" customHeight="1" hidden="1">
      <c r="A163" s="123"/>
      <c r="B163" s="124"/>
      <c r="C163" s="125"/>
      <c r="D163" s="125" t="s">
        <v>231</v>
      </c>
      <c r="E163" s="125"/>
      <c r="F163" s="298" t="s">
        <v>232</v>
      </c>
      <c r="G163" s="136">
        <f>G164+G167</f>
        <v>12821.6</v>
      </c>
    </row>
    <row r="164" spans="1:7" ht="16.5" customHeight="1" hidden="1">
      <c r="A164" s="123"/>
      <c r="B164" s="124"/>
      <c r="C164" s="125"/>
      <c r="D164" s="300" t="s">
        <v>219</v>
      </c>
      <c r="E164" s="305">
        <v>210</v>
      </c>
      <c r="F164" s="91" t="s">
        <v>226</v>
      </c>
      <c r="G164" s="135">
        <f>G165+G166</f>
        <v>11025.5</v>
      </c>
    </row>
    <row r="165" spans="1:7" ht="16.5" customHeight="1" hidden="1">
      <c r="A165" s="123"/>
      <c r="B165" s="124"/>
      <c r="C165" s="125"/>
      <c r="D165" s="300"/>
      <c r="E165" s="133">
        <v>211</v>
      </c>
      <c r="F165" s="134" t="s">
        <v>139</v>
      </c>
      <c r="G165" s="145">
        <v>8050</v>
      </c>
    </row>
    <row r="166" spans="1:7" ht="16.5" customHeight="1" hidden="1">
      <c r="A166" s="123"/>
      <c r="B166" s="124"/>
      <c r="C166" s="125"/>
      <c r="D166" s="300"/>
      <c r="E166" s="133">
        <v>213</v>
      </c>
      <c r="F166" s="134" t="s">
        <v>140</v>
      </c>
      <c r="G166" s="145">
        <v>2975.5</v>
      </c>
    </row>
    <row r="167" spans="1:7" ht="16.5" customHeight="1" hidden="1">
      <c r="A167" s="123"/>
      <c r="B167" s="124"/>
      <c r="C167" s="125"/>
      <c r="D167" s="300" t="s">
        <v>224</v>
      </c>
      <c r="E167" s="133">
        <v>212</v>
      </c>
      <c r="F167" s="91" t="s">
        <v>227</v>
      </c>
      <c r="G167" s="145">
        <f>1196.8+599.3</f>
        <v>1796.1</v>
      </c>
    </row>
    <row r="168" spans="1:7" ht="16.5" customHeight="1" hidden="1">
      <c r="A168" s="123"/>
      <c r="B168" s="124"/>
      <c r="C168" s="125"/>
      <c r="D168" s="125" t="s">
        <v>28</v>
      </c>
      <c r="E168" s="132">
        <v>220</v>
      </c>
      <c r="F168" s="100" t="s">
        <v>233</v>
      </c>
      <c r="G168" s="136">
        <f>SUM(G170:G174)</f>
        <v>3602.5</v>
      </c>
    </row>
    <row r="169" spans="1:7" ht="16.5" customHeight="1" hidden="1">
      <c r="A169" s="123"/>
      <c r="B169" s="124"/>
      <c r="C169" s="125"/>
      <c r="D169" s="121" t="s">
        <v>225</v>
      </c>
      <c r="E169" s="101"/>
      <c r="F169" s="91" t="s">
        <v>228</v>
      </c>
      <c r="G169" s="145">
        <f>SUM(G170:G176)</f>
        <v>3602.5</v>
      </c>
    </row>
    <row r="170" spans="1:7" ht="16.5" customHeight="1" hidden="1">
      <c r="A170" s="123"/>
      <c r="B170" s="124"/>
      <c r="C170" s="125"/>
      <c r="D170" s="125"/>
      <c r="E170" s="305">
        <v>221</v>
      </c>
      <c r="F170" s="302" t="s">
        <v>103</v>
      </c>
      <c r="G170" s="145">
        <v>99</v>
      </c>
    </row>
    <row r="171" spans="1:7" ht="16.5" customHeight="1" hidden="1">
      <c r="A171" s="123"/>
      <c r="B171" s="124"/>
      <c r="C171" s="125"/>
      <c r="D171" s="148"/>
      <c r="E171" s="312">
        <v>222</v>
      </c>
      <c r="F171" s="313" t="s">
        <v>141</v>
      </c>
      <c r="G171" s="145">
        <v>450</v>
      </c>
    </row>
    <row r="172" spans="1:7" ht="16.5" customHeight="1" hidden="1">
      <c r="A172" s="123"/>
      <c r="B172" s="124"/>
      <c r="C172" s="125"/>
      <c r="D172" s="125"/>
      <c r="E172" s="305">
        <v>223</v>
      </c>
      <c r="F172" s="302" t="s">
        <v>142</v>
      </c>
      <c r="G172" s="145">
        <v>150</v>
      </c>
    </row>
    <row r="173" spans="1:7" ht="16.5" customHeight="1" hidden="1">
      <c r="A173" s="123"/>
      <c r="B173" s="124"/>
      <c r="C173" s="125"/>
      <c r="D173" s="125"/>
      <c r="E173" s="305">
        <v>225</v>
      </c>
      <c r="F173" s="302" t="s">
        <v>144</v>
      </c>
      <c r="G173" s="145">
        <v>300</v>
      </c>
    </row>
    <row r="174" spans="1:7" ht="15.75" hidden="1">
      <c r="A174" s="303"/>
      <c r="B174" s="304"/>
      <c r="C174" s="148"/>
      <c r="D174" s="125"/>
      <c r="E174" s="305">
        <v>226</v>
      </c>
      <c r="F174" s="302" t="s">
        <v>145</v>
      </c>
      <c r="G174" s="145">
        <v>2603.5</v>
      </c>
    </row>
    <row r="175" spans="1:7" ht="15.75" hidden="1">
      <c r="A175" s="303"/>
      <c r="B175" s="304"/>
      <c r="C175" s="148"/>
      <c r="D175" s="125"/>
      <c r="E175" s="305">
        <v>310</v>
      </c>
      <c r="F175" s="302" t="s">
        <v>150</v>
      </c>
      <c r="G175" s="147"/>
    </row>
    <row r="176" spans="1:7" ht="16.5" customHeight="1" hidden="1">
      <c r="A176" s="123"/>
      <c r="B176" s="124"/>
      <c r="C176" s="125"/>
      <c r="D176" s="125"/>
      <c r="E176" s="305">
        <v>340</v>
      </c>
      <c r="F176" s="302" t="s">
        <v>151</v>
      </c>
      <c r="G176" s="136"/>
    </row>
    <row r="177" spans="1:7" ht="36.75" customHeight="1">
      <c r="A177" s="123" t="s">
        <v>12</v>
      </c>
      <c r="B177" s="124" t="s">
        <v>33</v>
      </c>
      <c r="C177" s="310" t="s">
        <v>257</v>
      </c>
      <c r="D177" s="139"/>
      <c r="E177" s="460" t="s">
        <v>247</v>
      </c>
      <c r="F177" s="461"/>
      <c r="G177" s="314" t="s">
        <v>256</v>
      </c>
    </row>
    <row r="178" spans="1:7" ht="18.75" customHeight="1">
      <c r="A178" s="123" t="s">
        <v>12</v>
      </c>
      <c r="B178" s="124" t="s">
        <v>36</v>
      </c>
      <c r="C178" s="125"/>
      <c r="D178" s="125"/>
      <c r="E178" s="460" t="s">
        <v>37</v>
      </c>
      <c r="F178" s="461"/>
      <c r="G178" s="136">
        <f>G179</f>
        <v>3944.1</v>
      </c>
    </row>
    <row r="179" spans="1:7" ht="18.75" customHeight="1">
      <c r="A179" s="307" t="s">
        <v>12</v>
      </c>
      <c r="B179" s="308" t="s">
        <v>36</v>
      </c>
      <c r="C179" s="309" t="s">
        <v>38</v>
      </c>
      <c r="D179" s="309"/>
      <c r="E179" s="466" t="s">
        <v>39</v>
      </c>
      <c r="F179" s="467"/>
      <c r="G179" s="321">
        <f>G180</f>
        <v>3944.1</v>
      </c>
    </row>
    <row r="180" spans="1:7" ht="18.75" customHeight="1" hidden="1">
      <c r="A180" s="123"/>
      <c r="B180" s="124"/>
      <c r="C180" s="125"/>
      <c r="D180" s="125" t="s">
        <v>28</v>
      </c>
      <c r="E180" s="125" t="s">
        <v>28</v>
      </c>
      <c r="F180" s="100" t="s">
        <v>233</v>
      </c>
      <c r="G180" s="136">
        <f>G181</f>
        <v>3944.1</v>
      </c>
    </row>
    <row r="181" spans="1:7" ht="18.75" customHeight="1" hidden="1">
      <c r="A181" s="123"/>
      <c r="B181" s="124"/>
      <c r="C181" s="125"/>
      <c r="D181" s="121" t="s">
        <v>225</v>
      </c>
      <c r="E181" s="101"/>
      <c r="F181" s="91" t="s">
        <v>228</v>
      </c>
      <c r="G181" s="145">
        <v>3944.1</v>
      </c>
    </row>
    <row r="182" spans="1:7" ht="18.75" customHeight="1">
      <c r="A182" s="123" t="s">
        <v>12</v>
      </c>
      <c r="B182" s="124" t="s">
        <v>101</v>
      </c>
      <c r="C182" s="125"/>
      <c r="D182" s="125"/>
      <c r="E182" s="492" t="s">
        <v>41</v>
      </c>
      <c r="F182" s="640"/>
      <c r="G182" s="136">
        <f>G183</f>
        <v>150</v>
      </c>
    </row>
    <row r="183" spans="1:7" ht="18.75" customHeight="1">
      <c r="A183" s="307" t="s">
        <v>12</v>
      </c>
      <c r="B183" s="308" t="s">
        <v>101</v>
      </c>
      <c r="C183" s="309" t="s">
        <v>42</v>
      </c>
      <c r="D183" s="309"/>
      <c r="E183" s="497" t="s">
        <v>258</v>
      </c>
      <c r="F183" s="641"/>
      <c r="G183" s="321">
        <f>G184</f>
        <v>150</v>
      </c>
    </row>
    <row r="184" spans="1:7" ht="18.75" customHeight="1" hidden="1">
      <c r="A184" s="123"/>
      <c r="B184" s="124"/>
      <c r="C184" s="125"/>
      <c r="D184" s="125" t="s">
        <v>259</v>
      </c>
      <c r="E184" s="125" t="s">
        <v>28</v>
      </c>
      <c r="F184" s="126" t="s">
        <v>260</v>
      </c>
      <c r="G184" s="136">
        <f>G185</f>
        <v>150</v>
      </c>
    </row>
    <row r="185" spans="1:7" ht="18.75" customHeight="1" hidden="1">
      <c r="A185" s="123"/>
      <c r="B185" s="124"/>
      <c r="C185" s="125"/>
      <c r="D185" s="300" t="s">
        <v>261</v>
      </c>
      <c r="E185" s="133"/>
      <c r="F185" s="150" t="s">
        <v>262</v>
      </c>
      <c r="G185" s="145">
        <v>150</v>
      </c>
    </row>
    <row r="186" spans="1:7" ht="17.25" customHeight="1">
      <c r="A186" s="123" t="s">
        <v>12</v>
      </c>
      <c r="B186" s="124" t="s">
        <v>43</v>
      </c>
      <c r="C186" s="125"/>
      <c r="D186" s="125"/>
      <c r="E186" s="492" t="s">
        <v>45</v>
      </c>
      <c r="F186" s="493"/>
      <c r="G186" s="136">
        <f>G187</f>
        <v>129.3</v>
      </c>
    </row>
    <row r="187" spans="1:7" ht="34.5" customHeight="1">
      <c r="A187" s="307" t="s">
        <v>12</v>
      </c>
      <c r="B187" s="308" t="s">
        <v>43</v>
      </c>
      <c r="C187" s="309" t="s">
        <v>46</v>
      </c>
      <c r="D187" s="309"/>
      <c r="E187" s="494" t="s">
        <v>263</v>
      </c>
      <c r="F187" s="495"/>
      <c r="G187" s="321">
        <f>G188</f>
        <v>129.3</v>
      </c>
    </row>
    <row r="188" spans="1:7" ht="19.5" customHeight="1">
      <c r="A188" s="123" t="s">
        <v>12</v>
      </c>
      <c r="B188" s="124" t="s">
        <v>43</v>
      </c>
      <c r="C188" s="125" t="s">
        <v>46</v>
      </c>
      <c r="D188" s="125"/>
      <c r="E188" s="133"/>
      <c r="F188" s="151" t="s">
        <v>44</v>
      </c>
      <c r="G188" s="136">
        <f>G189</f>
        <v>129.3</v>
      </c>
    </row>
    <row r="189" spans="1:7" ht="17.25" customHeight="1" hidden="1">
      <c r="A189" s="129"/>
      <c r="B189" s="130"/>
      <c r="C189" s="131"/>
      <c r="D189" s="125" t="s">
        <v>259</v>
      </c>
      <c r="E189" s="125" t="s">
        <v>28</v>
      </c>
      <c r="F189" s="126" t="s">
        <v>260</v>
      </c>
      <c r="G189" s="136">
        <f>G190</f>
        <v>129.3</v>
      </c>
    </row>
    <row r="190" spans="1:7" ht="17.25" customHeight="1" hidden="1">
      <c r="A190" s="129"/>
      <c r="B190" s="130"/>
      <c r="C190" s="131"/>
      <c r="D190" s="300" t="s">
        <v>264</v>
      </c>
      <c r="E190" s="133"/>
      <c r="F190" s="150" t="s">
        <v>265</v>
      </c>
      <c r="G190" s="145">
        <v>129.3</v>
      </c>
    </row>
    <row r="191" spans="1:7" ht="18" customHeight="1">
      <c r="A191" s="93" t="s">
        <v>36</v>
      </c>
      <c r="B191" s="94"/>
      <c r="C191" s="94"/>
      <c r="D191" s="94"/>
      <c r="E191" s="484" t="s">
        <v>156</v>
      </c>
      <c r="F191" s="485"/>
      <c r="G191" s="98">
        <f>G192</f>
        <v>15343.599999999999</v>
      </c>
    </row>
    <row r="192" spans="1:7" ht="18.75" customHeight="1">
      <c r="A192" s="93" t="s">
        <v>36</v>
      </c>
      <c r="B192" s="94" t="s">
        <v>36</v>
      </c>
      <c r="C192" s="94"/>
      <c r="D192" s="94"/>
      <c r="E192" s="481" t="s">
        <v>47</v>
      </c>
      <c r="F192" s="482"/>
      <c r="G192" s="98">
        <f>G193</f>
        <v>15343.599999999999</v>
      </c>
    </row>
    <row r="193" spans="1:7" ht="60" customHeight="1">
      <c r="A193" s="319" t="s">
        <v>36</v>
      </c>
      <c r="B193" s="320" t="s">
        <v>36</v>
      </c>
      <c r="C193" s="320" t="s">
        <v>267</v>
      </c>
      <c r="D193" s="322"/>
      <c r="E193" s="483" t="s">
        <v>266</v>
      </c>
      <c r="F193" s="467"/>
      <c r="G193" s="323">
        <f>G194</f>
        <v>15343.599999999999</v>
      </c>
    </row>
    <row r="194" spans="1:7" ht="21" customHeight="1">
      <c r="A194" s="93" t="s">
        <v>36</v>
      </c>
      <c r="B194" s="94" t="s">
        <v>36</v>
      </c>
      <c r="C194" s="94" t="s">
        <v>267</v>
      </c>
      <c r="D194" s="94"/>
      <c r="E194" s="460" t="s">
        <v>246</v>
      </c>
      <c r="F194" s="461"/>
      <c r="G194" s="98">
        <f>G195+G197</f>
        <v>15343.599999999999</v>
      </c>
    </row>
    <row r="195" spans="1:7" ht="18.75" customHeight="1" hidden="1">
      <c r="A195" s="93"/>
      <c r="B195" s="94"/>
      <c r="C195" s="94"/>
      <c r="D195" s="125" t="s">
        <v>28</v>
      </c>
      <c r="E195" s="125" t="s">
        <v>28</v>
      </c>
      <c r="F195" s="100" t="s">
        <v>233</v>
      </c>
      <c r="G195" s="98">
        <f>G196</f>
        <v>4956</v>
      </c>
    </row>
    <row r="196" spans="1:7" ht="20.25" customHeight="1" hidden="1">
      <c r="A196" s="93"/>
      <c r="B196" s="94"/>
      <c r="C196" s="94"/>
      <c r="D196" s="121" t="s">
        <v>225</v>
      </c>
      <c r="E196" s="101"/>
      <c r="F196" s="91" t="s">
        <v>228</v>
      </c>
      <c r="G196" s="102">
        <f>G211</f>
        <v>4956</v>
      </c>
    </row>
    <row r="197" spans="1:7" ht="35.25" customHeight="1" hidden="1">
      <c r="A197" s="93"/>
      <c r="B197" s="94"/>
      <c r="C197" s="94"/>
      <c r="D197" s="94" t="s">
        <v>269</v>
      </c>
      <c r="E197" s="101"/>
      <c r="F197" s="100" t="s">
        <v>273</v>
      </c>
      <c r="G197" s="98">
        <f>G198+G207</f>
        <v>10387.599999999999</v>
      </c>
    </row>
    <row r="198" spans="1:7" ht="51" customHeight="1" hidden="1">
      <c r="A198" s="93"/>
      <c r="B198" s="94"/>
      <c r="C198" s="94"/>
      <c r="D198" s="121" t="s">
        <v>270</v>
      </c>
      <c r="E198" s="101"/>
      <c r="F198" s="91" t="s">
        <v>272</v>
      </c>
      <c r="G198" s="102">
        <f>G213</f>
        <v>9987.599999999999</v>
      </c>
    </row>
    <row r="199" spans="1:7" ht="18.75" customHeight="1" hidden="1">
      <c r="A199" s="93"/>
      <c r="B199" s="94"/>
      <c r="C199" s="94"/>
      <c r="D199" s="121"/>
      <c r="E199" s="101">
        <v>211</v>
      </c>
      <c r="F199" s="91" t="s">
        <v>139</v>
      </c>
      <c r="G199" s="102" t="e">
        <f>G214+#REF!</f>
        <v>#REF!</v>
      </c>
    </row>
    <row r="200" spans="1:7" ht="18.75" customHeight="1" hidden="1">
      <c r="A200" s="93"/>
      <c r="B200" s="94"/>
      <c r="C200" s="94"/>
      <c r="D200" s="121"/>
      <c r="E200" s="101">
        <v>213</v>
      </c>
      <c r="F200" s="91" t="s">
        <v>140</v>
      </c>
      <c r="G200" s="102" t="e">
        <f>G215+#REF!</f>
        <v>#REF!</v>
      </c>
    </row>
    <row r="201" spans="1:7" ht="20.25" customHeight="1" hidden="1">
      <c r="A201" s="93"/>
      <c r="B201" s="94"/>
      <c r="C201" s="94"/>
      <c r="D201" s="94"/>
      <c r="E201" s="101">
        <v>221</v>
      </c>
      <c r="F201" s="91" t="s">
        <v>103</v>
      </c>
      <c r="G201" s="102" t="e">
        <f>G216+#REF!</f>
        <v>#REF!</v>
      </c>
    </row>
    <row r="202" spans="1:7" ht="20.25" customHeight="1" hidden="1">
      <c r="A202" s="93"/>
      <c r="B202" s="94"/>
      <c r="C202" s="94"/>
      <c r="D202" s="94"/>
      <c r="E202" s="101">
        <v>222</v>
      </c>
      <c r="F202" s="91" t="s">
        <v>141</v>
      </c>
      <c r="G202" s="102" t="e">
        <f>G217+#REF!</f>
        <v>#REF!</v>
      </c>
    </row>
    <row r="203" spans="1:7" ht="18.75" customHeight="1" hidden="1">
      <c r="A203" s="93"/>
      <c r="B203" s="94"/>
      <c r="C203" s="94"/>
      <c r="D203" s="94"/>
      <c r="E203" s="101">
        <v>223</v>
      </c>
      <c r="F203" s="91" t="s">
        <v>152</v>
      </c>
      <c r="G203" s="102" t="e">
        <f>+#REF!</f>
        <v>#REF!</v>
      </c>
    </row>
    <row r="204" spans="1:7" ht="18.75" customHeight="1" hidden="1">
      <c r="A204" s="93"/>
      <c r="B204" s="94"/>
      <c r="C204" s="94"/>
      <c r="D204" s="94"/>
      <c r="E204" s="101">
        <v>225</v>
      </c>
      <c r="F204" s="91" t="s">
        <v>144</v>
      </c>
      <c r="G204" s="102" t="e">
        <f>G218+#REF!</f>
        <v>#REF!</v>
      </c>
    </row>
    <row r="205" spans="1:7" ht="21" customHeight="1" hidden="1">
      <c r="A205" s="93"/>
      <c r="B205" s="94"/>
      <c r="C205" s="94"/>
      <c r="D205" s="94"/>
      <c r="E205" s="101">
        <v>226</v>
      </c>
      <c r="F205" s="91" t="s">
        <v>145</v>
      </c>
      <c r="G205" s="102" t="e">
        <f>G219+#REF!+#REF!</f>
        <v>#REF!</v>
      </c>
    </row>
    <row r="206" spans="1:7" ht="18.75" customHeight="1" hidden="1">
      <c r="A206" s="93"/>
      <c r="B206" s="94"/>
      <c r="C206" s="94"/>
      <c r="D206" s="94"/>
      <c r="E206" s="101">
        <v>340</v>
      </c>
      <c r="F206" s="91" t="s">
        <v>151</v>
      </c>
      <c r="G206" s="102">
        <f>G220</f>
        <v>1224.8</v>
      </c>
    </row>
    <row r="207" spans="1:7" ht="18.75" customHeight="1" hidden="1">
      <c r="A207" s="93"/>
      <c r="B207" s="94"/>
      <c r="C207" s="94"/>
      <c r="D207" s="121" t="s">
        <v>271</v>
      </c>
      <c r="E207" s="101"/>
      <c r="F207" s="91" t="s">
        <v>274</v>
      </c>
      <c r="G207" s="102">
        <v>400</v>
      </c>
    </row>
    <row r="208" spans="1:7" ht="18.75" customHeight="1" hidden="1">
      <c r="A208" s="93"/>
      <c r="B208" s="94"/>
      <c r="C208" s="94"/>
      <c r="D208" s="121"/>
      <c r="E208" s="101">
        <v>310</v>
      </c>
      <c r="F208" s="91" t="s">
        <v>150</v>
      </c>
      <c r="G208" s="102" t="e">
        <f>#REF!+#REF!</f>
        <v>#REF!</v>
      </c>
    </row>
    <row r="209" spans="1:7" ht="21" customHeight="1" hidden="1">
      <c r="A209" s="93" t="s">
        <v>36</v>
      </c>
      <c r="B209" s="94" t="s">
        <v>36</v>
      </c>
      <c r="C209" s="94" t="s">
        <v>268</v>
      </c>
      <c r="D209" s="94"/>
      <c r="E209" s="167"/>
      <c r="F209" s="297" t="s">
        <v>26</v>
      </c>
      <c r="G209" s="98">
        <f>G210+G212</f>
        <v>15343.599999999999</v>
      </c>
    </row>
    <row r="210" spans="1:7" ht="21" customHeight="1">
      <c r="A210" s="93" t="s">
        <v>36</v>
      </c>
      <c r="B210" s="94" t="s">
        <v>36</v>
      </c>
      <c r="C210" s="94" t="s">
        <v>268</v>
      </c>
      <c r="D210" s="125" t="s">
        <v>28</v>
      </c>
      <c r="E210" s="125" t="s">
        <v>28</v>
      </c>
      <c r="F210" s="100" t="s">
        <v>233</v>
      </c>
      <c r="G210" s="98">
        <f>G211</f>
        <v>4956</v>
      </c>
    </row>
    <row r="211" spans="1:7" ht="21" customHeight="1" hidden="1">
      <c r="A211" s="93"/>
      <c r="B211" s="94"/>
      <c r="C211" s="94"/>
      <c r="D211" s="121" t="s">
        <v>225</v>
      </c>
      <c r="E211" s="101"/>
      <c r="F211" s="91" t="s">
        <v>228</v>
      </c>
      <c r="G211" s="102">
        <v>4956</v>
      </c>
    </row>
    <row r="212" spans="1:7" ht="54" customHeight="1">
      <c r="A212" s="93" t="s">
        <v>36</v>
      </c>
      <c r="B212" s="94" t="s">
        <v>36</v>
      </c>
      <c r="C212" s="94" t="s">
        <v>268</v>
      </c>
      <c r="D212" s="94" t="s">
        <v>269</v>
      </c>
      <c r="E212" s="95"/>
      <c r="F212" s="100" t="s">
        <v>273</v>
      </c>
      <c r="G212" s="98">
        <f>G213+G221</f>
        <v>10387.599999999999</v>
      </c>
    </row>
    <row r="213" spans="1:7" ht="54.75" customHeight="1" hidden="1">
      <c r="A213" s="107"/>
      <c r="B213" s="108"/>
      <c r="C213" s="108"/>
      <c r="D213" s="121" t="s">
        <v>270</v>
      </c>
      <c r="E213" s="101"/>
      <c r="F213" s="91" t="s">
        <v>272</v>
      </c>
      <c r="G213" s="102">
        <f>SUM(G214:G220)</f>
        <v>9987.599999999999</v>
      </c>
    </row>
    <row r="214" spans="1:7" ht="21" customHeight="1" hidden="1">
      <c r="A214" s="107"/>
      <c r="B214" s="108"/>
      <c r="C214" s="108"/>
      <c r="D214" s="94"/>
      <c r="E214" s="101">
        <v>211</v>
      </c>
      <c r="F214" s="91" t="s">
        <v>139</v>
      </c>
      <c r="G214" s="102">
        <v>4077.7</v>
      </c>
    </row>
    <row r="215" spans="1:7" ht="21" customHeight="1" hidden="1">
      <c r="A215" s="107"/>
      <c r="B215" s="108"/>
      <c r="C215" s="108"/>
      <c r="D215" s="94"/>
      <c r="E215" s="101">
        <v>213</v>
      </c>
      <c r="F215" s="91" t="s">
        <v>140</v>
      </c>
      <c r="G215" s="102">
        <v>1231.5</v>
      </c>
    </row>
    <row r="216" spans="1:7" ht="21" customHeight="1" hidden="1">
      <c r="A216" s="107"/>
      <c r="B216" s="108"/>
      <c r="C216" s="108"/>
      <c r="D216" s="94"/>
      <c r="E216" s="101">
        <v>221</v>
      </c>
      <c r="F216" s="91" t="s">
        <v>103</v>
      </c>
      <c r="G216" s="102">
        <v>206.4</v>
      </c>
    </row>
    <row r="217" spans="1:7" ht="21" customHeight="1" hidden="1">
      <c r="A217" s="107"/>
      <c r="B217" s="108"/>
      <c r="C217" s="108"/>
      <c r="D217" s="94"/>
      <c r="E217" s="101">
        <v>222</v>
      </c>
      <c r="F217" s="91" t="s">
        <v>141</v>
      </c>
      <c r="G217" s="102">
        <v>184.8</v>
      </c>
    </row>
    <row r="218" spans="1:7" ht="21" customHeight="1" hidden="1">
      <c r="A218" s="107"/>
      <c r="B218" s="108"/>
      <c r="C218" s="108"/>
      <c r="D218" s="94"/>
      <c r="E218" s="101">
        <v>225</v>
      </c>
      <c r="F218" s="91" t="s">
        <v>144</v>
      </c>
      <c r="G218" s="102">
        <v>184.8</v>
      </c>
    </row>
    <row r="219" spans="1:7" ht="21" customHeight="1" hidden="1">
      <c r="A219" s="107"/>
      <c r="B219" s="108"/>
      <c r="C219" s="108"/>
      <c r="D219" s="94"/>
      <c r="E219" s="101">
        <v>226</v>
      </c>
      <c r="F219" s="91" t="s">
        <v>145</v>
      </c>
      <c r="G219" s="102">
        <v>2877.6</v>
      </c>
    </row>
    <row r="220" spans="1:7" ht="21" customHeight="1" hidden="1">
      <c r="A220" s="107"/>
      <c r="B220" s="108"/>
      <c r="C220" s="108"/>
      <c r="D220" s="94"/>
      <c r="E220" s="101">
        <v>340</v>
      </c>
      <c r="F220" s="91" t="s">
        <v>151</v>
      </c>
      <c r="G220" s="102">
        <v>1224.8</v>
      </c>
    </row>
    <row r="221" spans="1:7" ht="21" customHeight="1" hidden="1">
      <c r="A221" s="107"/>
      <c r="B221" s="108"/>
      <c r="C221" s="108"/>
      <c r="D221" s="121" t="s">
        <v>271</v>
      </c>
      <c r="E221" s="101">
        <v>310</v>
      </c>
      <c r="F221" s="91" t="s">
        <v>274</v>
      </c>
      <c r="G221" s="102">
        <v>400</v>
      </c>
    </row>
    <row r="222" spans="1:7" ht="34.5" customHeight="1">
      <c r="A222" s="93" t="s">
        <v>36</v>
      </c>
      <c r="B222" s="94" t="s">
        <v>36</v>
      </c>
      <c r="C222" s="94" t="s">
        <v>275</v>
      </c>
      <c r="D222" s="94"/>
      <c r="E222" s="460" t="s">
        <v>247</v>
      </c>
      <c r="F222" s="461"/>
      <c r="G222" s="98">
        <f>G223</f>
        <v>0</v>
      </c>
    </row>
    <row r="223" spans="1:7" ht="21.75" customHeight="1" hidden="1">
      <c r="A223" s="93"/>
      <c r="B223" s="94"/>
      <c r="C223" s="94"/>
      <c r="D223" s="125" t="s">
        <v>28</v>
      </c>
      <c r="E223" s="125" t="s">
        <v>28</v>
      </c>
      <c r="F223" s="100" t="s">
        <v>233</v>
      </c>
      <c r="G223" s="98">
        <f>G224</f>
        <v>0</v>
      </c>
    </row>
    <row r="224" spans="1:7" ht="21.75" customHeight="1" hidden="1">
      <c r="A224" s="93"/>
      <c r="B224" s="94"/>
      <c r="C224" s="94"/>
      <c r="D224" s="121" t="s">
        <v>225</v>
      </c>
      <c r="E224" s="101"/>
      <c r="F224" s="91" t="s">
        <v>228</v>
      </c>
      <c r="G224" s="98">
        <v>0</v>
      </c>
    </row>
    <row r="225" spans="1:7" ht="17.25" customHeight="1">
      <c r="A225" s="93" t="s">
        <v>115</v>
      </c>
      <c r="B225" s="119"/>
      <c r="C225" s="94"/>
      <c r="D225" s="94"/>
      <c r="E225" s="486" t="s">
        <v>276</v>
      </c>
      <c r="F225" s="484"/>
      <c r="G225" s="153">
        <f>G226</f>
        <v>1983.3</v>
      </c>
    </row>
    <row r="226" spans="1:7" ht="23.25" customHeight="1">
      <c r="A226" s="93" t="s">
        <v>115</v>
      </c>
      <c r="B226" s="119" t="s">
        <v>33</v>
      </c>
      <c r="C226" s="94"/>
      <c r="D226" s="94"/>
      <c r="E226" s="486" t="s">
        <v>162</v>
      </c>
      <c r="F226" s="484"/>
      <c r="G226" s="153">
        <f>G227</f>
        <v>1983.3</v>
      </c>
    </row>
    <row r="227" spans="1:7" ht="23.25" customHeight="1">
      <c r="A227" s="319" t="s">
        <v>115</v>
      </c>
      <c r="B227" s="324" t="s">
        <v>33</v>
      </c>
      <c r="C227" s="320" t="s">
        <v>277</v>
      </c>
      <c r="D227" s="322"/>
      <c r="E227" s="490" t="s">
        <v>163</v>
      </c>
      <c r="F227" s="491"/>
      <c r="G227" s="325">
        <f>G228</f>
        <v>1983.3</v>
      </c>
    </row>
    <row r="228" spans="1:7" ht="24" customHeight="1" hidden="1">
      <c r="A228" s="93"/>
      <c r="B228" s="119"/>
      <c r="C228" s="94"/>
      <c r="D228" s="125" t="s">
        <v>28</v>
      </c>
      <c r="E228" s="125" t="s">
        <v>28</v>
      </c>
      <c r="F228" s="100" t="s">
        <v>233</v>
      </c>
      <c r="G228" s="153">
        <f>G229</f>
        <v>1983.3</v>
      </c>
    </row>
    <row r="229" spans="1:7" ht="16.5" customHeight="1" hidden="1">
      <c r="A229" s="107"/>
      <c r="B229" s="120"/>
      <c r="C229" s="108"/>
      <c r="D229" s="121" t="s">
        <v>225</v>
      </c>
      <c r="E229" s="101"/>
      <c r="F229" s="91" t="s">
        <v>228</v>
      </c>
      <c r="G229" s="153">
        <v>1983.3</v>
      </c>
    </row>
    <row r="230" spans="1:7" ht="16.5" customHeight="1" hidden="1">
      <c r="A230" s="107"/>
      <c r="B230" s="120"/>
      <c r="C230" s="108"/>
      <c r="D230" s="121"/>
      <c r="E230" s="155"/>
      <c r="F230" s="327" t="s">
        <v>27</v>
      </c>
      <c r="G230" s="153"/>
    </row>
    <row r="231" spans="1:7" ht="16.5" customHeight="1" hidden="1">
      <c r="A231" s="107"/>
      <c r="B231" s="120"/>
      <c r="C231" s="108"/>
      <c r="D231" s="121"/>
      <c r="E231" s="155"/>
      <c r="F231" s="328" t="s">
        <v>285</v>
      </c>
      <c r="G231" s="329">
        <v>876.6</v>
      </c>
    </row>
    <row r="232" spans="1:7" ht="16.5" customHeight="1" hidden="1">
      <c r="A232" s="107"/>
      <c r="B232" s="120"/>
      <c r="C232" s="108"/>
      <c r="D232" s="121"/>
      <c r="E232" s="155"/>
      <c r="F232" s="328" t="s">
        <v>284</v>
      </c>
      <c r="G232" s="329">
        <v>876.7</v>
      </c>
    </row>
    <row r="233" spans="1:7" ht="16.5" customHeight="1" hidden="1">
      <c r="A233" s="107"/>
      <c r="B233" s="120"/>
      <c r="C233" s="108"/>
      <c r="D233" s="121"/>
      <c r="E233" s="155"/>
      <c r="F233" s="328" t="s">
        <v>286</v>
      </c>
      <c r="G233" s="329">
        <v>230</v>
      </c>
    </row>
    <row r="234" spans="1:7" ht="18.75" customHeight="1">
      <c r="A234" s="93" t="s">
        <v>50</v>
      </c>
      <c r="B234" s="119"/>
      <c r="C234" s="94"/>
      <c r="D234" s="94"/>
      <c r="E234" s="481" t="s">
        <v>165</v>
      </c>
      <c r="F234" s="650"/>
      <c r="G234" s="153">
        <f>G235</f>
        <v>50</v>
      </c>
    </row>
    <row r="235" spans="1:7" ht="18.75" customHeight="1">
      <c r="A235" s="93" t="s">
        <v>50</v>
      </c>
      <c r="B235" s="119" t="s">
        <v>33</v>
      </c>
      <c r="C235" s="94"/>
      <c r="D235" s="94"/>
      <c r="E235" s="481" t="s">
        <v>102</v>
      </c>
      <c r="F235" s="650"/>
      <c r="G235" s="153">
        <f>G236</f>
        <v>50</v>
      </c>
    </row>
    <row r="236" spans="1:7" ht="18.75" customHeight="1">
      <c r="A236" s="319" t="s">
        <v>50</v>
      </c>
      <c r="B236" s="324" t="s">
        <v>33</v>
      </c>
      <c r="C236" s="320" t="s">
        <v>51</v>
      </c>
      <c r="D236" s="320"/>
      <c r="E236" s="651" t="s">
        <v>52</v>
      </c>
      <c r="F236" s="652"/>
      <c r="G236" s="153">
        <f>G237</f>
        <v>50</v>
      </c>
    </row>
    <row r="237" spans="1:7" ht="18.75" customHeight="1" hidden="1">
      <c r="A237" s="93"/>
      <c r="B237" s="119"/>
      <c r="C237" s="94"/>
      <c r="D237" s="125" t="s">
        <v>28</v>
      </c>
      <c r="E237" s="125" t="s">
        <v>28</v>
      </c>
      <c r="F237" s="100" t="s">
        <v>233</v>
      </c>
      <c r="G237" s="153">
        <f>G238</f>
        <v>50</v>
      </c>
    </row>
    <row r="238" spans="1:7" ht="18.75" customHeight="1" hidden="1">
      <c r="A238" s="93"/>
      <c r="B238" s="119"/>
      <c r="C238" s="94"/>
      <c r="D238" s="121" t="s">
        <v>225</v>
      </c>
      <c r="E238" s="101"/>
      <c r="F238" s="91" t="s">
        <v>228</v>
      </c>
      <c r="G238" s="153">
        <v>50</v>
      </c>
    </row>
    <row r="239" spans="1:7" ht="19.5" customHeight="1">
      <c r="A239" s="93" t="s">
        <v>101</v>
      </c>
      <c r="B239" s="119"/>
      <c r="C239" s="94"/>
      <c r="D239" s="94"/>
      <c r="E239" s="473" t="s">
        <v>157</v>
      </c>
      <c r="F239" s="471"/>
      <c r="G239" s="98">
        <f>G240</f>
        <v>13230.8</v>
      </c>
    </row>
    <row r="240" spans="1:7" ht="16.5" customHeight="1">
      <c r="A240" s="93" t="s">
        <v>101</v>
      </c>
      <c r="B240" s="119" t="s">
        <v>13</v>
      </c>
      <c r="C240" s="94"/>
      <c r="D240" s="94"/>
      <c r="E240" s="473" t="s">
        <v>278</v>
      </c>
      <c r="F240" s="474"/>
      <c r="G240" s="98">
        <f>G241</f>
        <v>13230.8</v>
      </c>
    </row>
    <row r="241" spans="1:7" ht="72" customHeight="1">
      <c r="A241" s="319" t="s">
        <v>101</v>
      </c>
      <c r="B241" s="324" t="s">
        <v>13</v>
      </c>
      <c r="C241" s="320" t="s">
        <v>279</v>
      </c>
      <c r="D241" s="320"/>
      <c r="E241" s="483" t="s">
        <v>280</v>
      </c>
      <c r="F241" s="467"/>
      <c r="G241" s="323">
        <f>G242</f>
        <v>13230.8</v>
      </c>
    </row>
    <row r="242" spans="1:9" ht="23.25" customHeight="1" hidden="1">
      <c r="A242" s="93"/>
      <c r="B242" s="119"/>
      <c r="C242" s="94"/>
      <c r="D242" s="94"/>
      <c r="E242" s="460" t="s">
        <v>246</v>
      </c>
      <c r="F242" s="461"/>
      <c r="G242" s="98">
        <f>G243+G245</f>
        <v>13230.8</v>
      </c>
      <c r="I242" s="306"/>
    </row>
    <row r="243" spans="1:7" ht="17.25" customHeight="1" hidden="1">
      <c r="A243" s="123"/>
      <c r="B243" s="124"/>
      <c r="C243" s="125"/>
      <c r="D243" s="125" t="s">
        <v>28</v>
      </c>
      <c r="E243" s="125" t="s">
        <v>28</v>
      </c>
      <c r="F243" s="100" t="s">
        <v>233</v>
      </c>
      <c r="G243" s="98">
        <f>G244</f>
        <v>11745</v>
      </c>
    </row>
    <row r="244" spans="1:7" ht="17.25" customHeight="1" hidden="1">
      <c r="A244" s="123"/>
      <c r="B244" s="124"/>
      <c r="C244" s="125"/>
      <c r="D244" s="121" t="s">
        <v>225</v>
      </c>
      <c r="E244" s="101"/>
      <c r="F244" s="91" t="s">
        <v>228</v>
      </c>
      <c r="G244" s="102">
        <v>11745</v>
      </c>
    </row>
    <row r="245" spans="1:7" ht="55.5" customHeight="1" hidden="1">
      <c r="A245" s="123"/>
      <c r="B245" s="124"/>
      <c r="C245" s="125"/>
      <c r="D245" s="94" t="s">
        <v>269</v>
      </c>
      <c r="E245" s="95"/>
      <c r="F245" s="100" t="s">
        <v>273</v>
      </c>
      <c r="G245" s="98">
        <f>G246+G247</f>
        <v>1485.8</v>
      </c>
    </row>
    <row r="246" spans="1:7" ht="47.25" customHeight="1" hidden="1">
      <c r="A246" s="123"/>
      <c r="B246" s="124"/>
      <c r="C246" s="125"/>
      <c r="D246" s="121" t="s">
        <v>270</v>
      </c>
      <c r="E246" s="101"/>
      <c r="F246" s="91" t="s">
        <v>272</v>
      </c>
      <c r="G246" s="102">
        <v>1485.8</v>
      </c>
    </row>
    <row r="247" spans="1:7" ht="17.25" customHeight="1" hidden="1">
      <c r="A247" s="123"/>
      <c r="B247" s="124"/>
      <c r="C247" s="125"/>
      <c r="D247" s="121" t="s">
        <v>271</v>
      </c>
      <c r="E247" s="101"/>
      <c r="F247" s="91" t="s">
        <v>274</v>
      </c>
      <c r="G247" s="102">
        <v>0</v>
      </c>
    </row>
    <row r="248" spans="1:7" ht="21" customHeight="1">
      <c r="A248" s="93" t="s">
        <v>101</v>
      </c>
      <c r="B248" s="119" t="s">
        <v>13</v>
      </c>
      <c r="C248" s="94" t="s">
        <v>281</v>
      </c>
      <c r="D248" s="94"/>
      <c r="E248" s="460" t="s">
        <v>246</v>
      </c>
      <c r="F248" s="461"/>
      <c r="G248" s="98">
        <f>G249+G257</f>
        <v>13230.8</v>
      </c>
    </row>
    <row r="249" spans="1:7" ht="21" customHeight="1">
      <c r="A249" s="93"/>
      <c r="B249" s="119"/>
      <c r="C249" s="94"/>
      <c r="D249" s="125" t="s">
        <v>28</v>
      </c>
      <c r="E249" s="125" t="s">
        <v>28</v>
      </c>
      <c r="F249" s="100" t="s">
        <v>233</v>
      </c>
      <c r="G249" s="98">
        <f>G250</f>
        <v>11574.8</v>
      </c>
    </row>
    <row r="250" spans="1:7" ht="21" customHeight="1" hidden="1">
      <c r="A250" s="93"/>
      <c r="B250" s="119"/>
      <c r="C250" s="94"/>
      <c r="D250" s="121" t="s">
        <v>225</v>
      </c>
      <c r="E250" s="101"/>
      <c r="F250" s="91" t="s">
        <v>228</v>
      </c>
      <c r="G250" s="98">
        <f>SUM(G251:G256)</f>
        <v>11574.8</v>
      </c>
    </row>
    <row r="251" spans="1:7" ht="21" customHeight="1" hidden="1">
      <c r="A251" s="93"/>
      <c r="B251" s="119"/>
      <c r="C251" s="94"/>
      <c r="D251" s="94"/>
      <c r="E251" s="101">
        <v>222</v>
      </c>
      <c r="F251" s="152" t="s">
        <v>141</v>
      </c>
      <c r="G251" s="122">
        <v>250</v>
      </c>
    </row>
    <row r="252" spans="1:7" ht="21" customHeight="1" hidden="1">
      <c r="A252" s="93"/>
      <c r="B252" s="119"/>
      <c r="C252" s="94"/>
      <c r="D252" s="94"/>
      <c r="E252" s="104">
        <v>225</v>
      </c>
      <c r="F252" s="152" t="s">
        <v>144</v>
      </c>
      <c r="G252" s="102">
        <v>3200</v>
      </c>
    </row>
    <row r="253" spans="1:7" ht="18.75" customHeight="1" hidden="1">
      <c r="A253" s="93"/>
      <c r="B253" s="119"/>
      <c r="C253" s="94"/>
      <c r="D253" s="94"/>
      <c r="E253" s="101">
        <v>226</v>
      </c>
      <c r="F253" s="91" t="s">
        <v>145</v>
      </c>
      <c r="G253" s="102">
        <v>5200</v>
      </c>
    </row>
    <row r="254" spans="1:7" ht="18.75" customHeight="1" hidden="1">
      <c r="A254" s="93"/>
      <c r="B254" s="119"/>
      <c r="C254" s="94"/>
      <c r="D254" s="94"/>
      <c r="E254" s="101">
        <v>290</v>
      </c>
      <c r="F254" s="91" t="s">
        <v>44</v>
      </c>
      <c r="G254" s="102">
        <v>2324.8</v>
      </c>
    </row>
    <row r="255" spans="1:7" ht="24.75" customHeight="1" hidden="1">
      <c r="A255" s="93"/>
      <c r="B255" s="119"/>
      <c r="C255" s="94"/>
      <c r="D255" s="94"/>
      <c r="E255" s="101">
        <v>310</v>
      </c>
      <c r="F255" s="91" t="s">
        <v>150</v>
      </c>
      <c r="G255" s="122">
        <v>200</v>
      </c>
    </row>
    <row r="256" spans="1:7" ht="23.25" customHeight="1" hidden="1">
      <c r="A256" s="93"/>
      <c r="B256" s="119"/>
      <c r="C256" s="94"/>
      <c r="D256" s="94"/>
      <c r="E256" s="104">
        <v>340</v>
      </c>
      <c r="F256" s="152" t="s">
        <v>151</v>
      </c>
      <c r="G256" s="122">
        <v>400</v>
      </c>
    </row>
    <row r="257" spans="1:7" ht="55.5" customHeight="1">
      <c r="A257" s="93" t="s">
        <v>101</v>
      </c>
      <c r="B257" s="119" t="s">
        <v>13</v>
      </c>
      <c r="C257" s="94" t="s">
        <v>281</v>
      </c>
      <c r="D257" s="94" t="s">
        <v>269</v>
      </c>
      <c r="E257" s="95"/>
      <c r="F257" s="100" t="s">
        <v>273</v>
      </c>
      <c r="G257" s="98">
        <f>G258</f>
        <v>1656</v>
      </c>
    </row>
    <row r="258" spans="1:7" ht="45.75" customHeight="1" hidden="1">
      <c r="A258" s="129"/>
      <c r="B258" s="130"/>
      <c r="C258" s="131"/>
      <c r="D258" s="121" t="s">
        <v>270</v>
      </c>
      <c r="E258" s="101"/>
      <c r="F258" s="91" t="s">
        <v>272</v>
      </c>
      <c r="G258" s="102">
        <v>1656</v>
      </c>
    </row>
    <row r="259" spans="1:7" ht="18.75" customHeight="1" hidden="1">
      <c r="A259" s="129"/>
      <c r="B259" s="130"/>
      <c r="C259" s="131"/>
      <c r="D259" s="121" t="s">
        <v>271</v>
      </c>
      <c r="E259" s="101"/>
      <c r="F259" s="91" t="s">
        <v>274</v>
      </c>
      <c r="G259" s="98">
        <v>0</v>
      </c>
    </row>
    <row r="260" spans="1:7" ht="37.5" customHeight="1">
      <c r="A260" s="93" t="s">
        <v>101</v>
      </c>
      <c r="B260" s="94" t="s">
        <v>13</v>
      </c>
      <c r="C260" s="94" t="s">
        <v>282</v>
      </c>
      <c r="D260" s="94"/>
      <c r="E260" s="460" t="s">
        <v>247</v>
      </c>
      <c r="F260" s="461"/>
      <c r="G260" s="98">
        <v>0</v>
      </c>
    </row>
    <row r="261" spans="1:7" ht="21.75" customHeight="1">
      <c r="A261" s="93" t="s">
        <v>40</v>
      </c>
      <c r="B261" s="119" t="s">
        <v>13</v>
      </c>
      <c r="C261" s="94"/>
      <c r="D261" s="94"/>
      <c r="E261" s="486" t="s">
        <v>161</v>
      </c>
      <c r="F261" s="484"/>
      <c r="G261" s="153">
        <f>G262</f>
        <v>2266</v>
      </c>
    </row>
    <row r="262" spans="1:7" ht="32.25" customHeight="1">
      <c r="A262" s="319" t="s">
        <v>40</v>
      </c>
      <c r="B262" s="324" t="s">
        <v>13</v>
      </c>
      <c r="C262" s="320" t="s">
        <v>283</v>
      </c>
      <c r="D262" s="322"/>
      <c r="E262" s="490" t="s">
        <v>164</v>
      </c>
      <c r="F262" s="491"/>
      <c r="G262" s="153">
        <f>G263</f>
        <v>2266</v>
      </c>
    </row>
    <row r="263" spans="1:7" ht="25.5" customHeight="1" hidden="1">
      <c r="A263" s="93"/>
      <c r="B263" s="119"/>
      <c r="C263" s="94"/>
      <c r="D263" s="125" t="s">
        <v>28</v>
      </c>
      <c r="E263" s="125" t="s">
        <v>28</v>
      </c>
      <c r="F263" s="100" t="s">
        <v>233</v>
      </c>
      <c r="G263" s="153">
        <f>G264</f>
        <v>2266</v>
      </c>
    </row>
    <row r="264" spans="1:7" ht="17.25" customHeight="1" hidden="1">
      <c r="A264" s="107"/>
      <c r="B264" s="120"/>
      <c r="C264" s="108"/>
      <c r="D264" s="121" t="s">
        <v>225</v>
      </c>
      <c r="E264" s="101"/>
      <c r="F264" s="91" t="s">
        <v>228</v>
      </c>
      <c r="G264" s="154">
        <v>2266</v>
      </c>
    </row>
    <row r="265" spans="1:7" ht="17.25" customHeight="1" hidden="1">
      <c r="A265" s="108"/>
      <c r="B265" s="108"/>
      <c r="C265" s="108"/>
      <c r="D265" s="121"/>
      <c r="E265" s="101"/>
      <c r="F265" s="330" t="s">
        <v>27</v>
      </c>
      <c r="G265" s="331"/>
    </row>
    <row r="266" spans="1:7" ht="17.25" customHeight="1" hidden="1">
      <c r="A266" s="108"/>
      <c r="B266" s="108"/>
      <c r="C266" s="108"/>
      <c r="D266" s="121"/>
      <c r="E266" s="101"/>
      <c r="F266" s="332" t="s">
        <v>287</v>
      </c>
      <c r="G266" s="333">
        <v>750</v>
      </c>
    </row>
    <row r="267" spans="1:7" ht="17.25" customHeight="1" hidden="1">
      <c r="A267" s="108"/>
      <c r="B267" s="108"/>
      <c r="C267" s="108"/>
      <c r="D267" s="121"/>
      <c r="E267" s="101"/>
      <c r="F267" s="332" t="s">
        <v>288</v>
      </c>
      <c r="G267" s="333">
        <v>350</v>
      </c>
    </row>
    <row r="268" spans="1:7" ht="17.25" customHeight="1" hidden="1">
      <c r="A268" s="108"/>
      <c r="B268" s="108"/>
      <c r="C268" s="108"/>
      <c r="D268" s="121"/>
      <c r="E268" s="101"/>
      <c r="F268" s="332" t="s">
        <v>289</v>
      </c>
      <c r="G268" s="333">
        <v>250</v>
      </c>
    </row>
    <row r="269" spans="1:7" ht="17.25" customHeight="1" hidden="1">
      <c r="A269" s="108"/>
      <c r="B269" s="108"/>
      <c r="C269" s="108"/>
      <c r="D269" s="121"/>
      <c r="E269" s="101"/>
      <c r="F269" s="332" t="s">
        <v>290</v>
      </c>
      <c r="G269" s="333">
        <v>350</v>
      </c>
    </row>
    <row r="270" spans="1:7" ht="17.25" customHeight="1" hidden="1">
      <c r="A270" s="108"/>
      <c r="B270" s="108"/>
      <c r="C270" s="108"/>
      <c r="D270" s="121"/>
      <c r="E270" s="101"/>
      <c r="F270" s="332" t="s">
        <v>237</v>
      </c>
      <c r="G270" s="333">
        <v>566</v>
      </c>
    </row>
    <row r="271" spans="1:6" ht="12.75">
      <c r="A271" s="164"/>
      <c r="B271" s="164"/>
      <c r="C271" s="105"/>
      <c r="D271" s="105"/>
      <c r="E271" s="105"/>
      <c r="F271" s="162"/>
    </row>
    <row r="272" spans="1:6" ht="12.75">
      <c r="A272" s="164"/>
      <c r="B272" s="164"/>
      <c r="C272" s="105"/>
      <c r="D272" s="105"/>
      <c r="E272" s="105"/>
      <c r="F272" s="162"/>
    </row>
    <row r="273" spans="1:6" ht="12.75">
      <c r="A273" s="164"/>
      <c r="B273" s="164"/>
      <c r="C273" s="105"/>
      <c r="D273" s="105"/>
      <c r="E273" s="105"/>
      <c r="F273" s="162"/>
    </row>
    <row r="274" spans="1:8" ht="15.75">
      <c r="A274" s="164"/>
      <c r="B274" s="164"/>
      <c r="C274" s="105"/>
      <c r="D274" s="105"/>
      <c r="E274" s="105"/>
      <c r="F274" s="171" t="s">
        <v>134</v>
      </c>
      <c r="G274" s="172">
        <f>G15+G191+G225+G234+G239+G261</f>
        <v>78263.7</v>
      </c>
      <c r="H274" s="167"/>
    </row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</sheetData>
  <sheetProtection/>
  <mergeCells count="59">
    <mergeCell ref="E235:F235"/>
    <mergeCell ref="E236:F236"/>
    <mergeCell ref="E240:F240"/>
    <mergeCell ref="E261:F261"/>
    <mergeCell ref="E241:F241"/>
    <mergeCell ref="E242:F242"/>
    <mergeCell ref="E248:F248"/>
    <mergeCell ref="E260:F260"/>
    <mergeCell ref="E194:F194"/>
    <mergeCell ref="E222:F222"/>
    <mergeCell ref="E227:F227"/>
    <mergeCell ref="E234:F234"/>
    <mergeCell ref="E161:F161"/>
    <mergeCell ref="E162:F162"/>
    <mergeCell ref="E179:F179"/>
    <mergeCell ref="E193:F193"/>
    <mergeCell ref="E145:F145"/>
    <mergeCell ref="E144:F144"/>
    <mergeCell ref="E143:F143"/>
    <mergeCell ref="E160:F160"/>
    <mergeCell ref="A12:D12"/>
    <mergeCell ref="E12:E13"/>
    <mergeCell ref="F12:F13"/>
    <mergeCell ref="E27:F27"/>
    <mergeCell ref="E28:F28"/>
    <mergeCell ref="E29:F29"/>
    <mergeCell ref="E48:F48"/>
    <mergeCell ref="E49:F49"/>
    <mergeCell ref="E50:F50"/>
    <mergeCell ref="E91:F91"/>
    <mergeCell ref="E127:F127"/>
    <mergeCell ref="E128:F128"/>
    <mergeCell ref="E54:F54"/>
    <mergeCell ref="E62:F62"/>
    <mergeCell ref="E63:F63"/>
    <mergeCell ref="F1:G1"/>
    <mergeCell ref="F2:G2"/>
    <mergeCell ref="F3:G3"/>
    <mergeCell ref="A9:G9"/>
    <mergeCell ref="A10:G10"/>
    <mergeCell ref="F4:G4"/>
    <mergeCell ref="F5:G5"/>
    <mergeCell ref="E239:F239"/>
    <mergeCell ref="G12:G13"/>
    <mergeCell ref="F6:G6"/>
    <mergeCell ref="E15:F15"/>
    <mergeCell ref="A8:G8"/>
    <mergeCell ref="E178:F178"/>
    <mergeCell ref="E73:F73"/>
    <mergeCell ref="E262:F262"/>
    <mergeCell ref="E225:F225"/>
    <mergeCell ref="E226:F226"/>
    <mergeCell ref="E177:F177"/>
    <mergeCell ref="E182:F182"/>
    <mergeCell ref="E183:F183"/>
    <mergeCell ref="E186:F186"/>
    <mergeCell ref="E187:F187"/>
    <mergeCell ref="E191:F191"/>
    <mergeCell ref="E192:F192"/>
  </mergeCells>
  <printOptions/>
  <pageMargins left="0.37" right="0.17" top="0.49" bottom="0.55" header="0.13" footer="0.08"/>
  <pageSetup horizontalDpi="300" verticalDpi="300" orientation="portrait" paperSize="9" scale="75" r:id="rId4"/>
  <colBreaks count="1" manualBreakCount="1">
    <brk id="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Владимирович</dc:creator>
  <cp:keywords/>
  <dc:description/>
  <cp:lastModifiedBy>Маша</cp:lastModifiedBy>
  <cp:lastPrinted>2011-12-23T09:41:03Z</cp:lastPrinted>
  <dcterms:created xsi:type="dcterms:W3CDTF">2009-10-23T09:53:59Z</dcterms:created>
  <dcterms:modified xsi:type="dcterms:W3CDTF">2011-12-23T09:41:09Z</dcterms:modified>
  <cp:category/>
  <cp:version/>
  <cp:contentType/>
  <cp:contentStatus/>
</cp:coreProperties>
</file>