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480" windowHeight="8850" activeTab="1"/>
  </bookViews>
  <sheets>
    <sheet name="Приложение 1_доходы" sheetId="1" r:id="rId1"/>
    <sheet name="Приложение 2_расходы" sheetId="2" r:id="rId2"/>
  </sheets>
  <definedNames>
    <definedName name="_xlnm.Print_Titles" localSheetId="0">'Приложение 1_доходы'!$11:$12</definedName>
    <definedName name="_xlnm.Print_Titles" localSheetId="1">'Приложение 2_расходы'!$9:$11</definedName>
  </definedNames>
  <calcPr fullCalcOnLoad="1"/>
</workbook>
</file>

<file path=xl/comments2.xml><?xml version="1.0" encoding="utf-8"?>
<comments xmlns="http://schemas.openxmlformats.org/spreadsheetml/2006/main">
  <authors>
    <author>ЕНВ</author>
  </authors>
  <commentList>
    <comment ref="O369" authorId="0">
      <text>
        <r>
          <rPr>
            <b/>
            <sz val="8"/>
            <rFont val="Tahoma"/>
            <family val="0"/>
          </rPr>
          <t>ЕНВ:</t>
        </r>
        <r>
          <rPr>
            <sz val="8"/>
            <rFont val="Tahoma"/>
            <family val="0"/>
          </rPr>
          <t xml:space="preserve">
удельные расходы по оплате ДЕЗК на 1кв.м.помещений в 2006г.</t>
        </r>
      </text>
    </comment>
    <comment ref="P369" authorId="0">
      <text>
        <r>
          <rPr>
            <b/>
            <sz val="8"/>
            <rFont val="Tahoma"/>
            <family val="0"/>
          </rPr>
          <t>ЕНВ:</t>
        </r>
        <r>
          <rPr>
            <sz val="8"/>
            <rFont val="Tahoma"/>
            <family val="0"/>
          </rPr>
          <t xml:space="preserve">
фактич.площадь передаваемых помещений</t>
        </r>
      </text>
    </comment>
    <comment ref="M369" authorId="0">
      <text>
        <r>
          <rPr>
            <b/>
            <sz val="8"/>
            <rFont val="Tahoma"/>
            <family val="0"/>
          </rPr>
          <t>ЕНВ:</t>
        </r>
        <r>
          <rPr>
            <sz val="8"/>
            <rFont val="Tahoma"/>
            <family val="0"/>
          </rPr>
          <t xml:space="preserve">
средства на оплату эксплуатац.расходов на содержание передаваемых помещений, заложенные в субвенции 
</t>
        </r>
      </text>
    </comment>
    <comment ref="L369" authorId="0">
      <text>
        <r>
          <rPr>
            <b/>
            <sz val="8"/>
            <rFont val="Tahoma"/>
            <family val="0"/>
          </rPr>
          <t>ЕНВ:</t>
        </r>
        <r>
          <rPr>
            <sz val="8"/>
            <rFont val="Tahoma"/>
            <family val="0"/>
          </rPr>
          <t xml:space="preserve">
расходы по нормативу 450р на фактич.площадь передаваемых помещений</t>
        </r>
      </text>
    </comment>
  </commentList>
</comments>
</file>

<file path=xl/sharedStrings.xml><?xml version="1.0" encoding="utf-8"?>
<sst xmlns="http://schemas.openxmlformats.org/spreadsheetml/2006/main" count="1730" uniqueCount="377">
  <si>
    <t>Приложение 2</t>
  </si>
  <si>
    <t xml:space="preserve">к решению муниципального </t>
  </si>
  <si>
    <t>Собрания Кунцево</t>
  </si>
  <si>
    <t xml:space="preserve">по разделам функциональной классификации </t>
  </si>
  <si>
    <t>Наименование</t>
  </si>
  <si>
    <t>Сумма</t>
  </si>
  <si>
    <t>РД</t>
  </si>
  <si>
    <t>ПРД</t>
  </si>
  <si>
    <t>ЦСР</t>
  </si>
  <si>
    <t>ВР</t>
  </si>
  <si>
    <t>ПС</t>
  </si>
  <si>
    <t>01</t>
  </si>
  <si>
    <t>00</t>
  </si>
  <si>
    <t>ОБЩЕГОСУДАРСТВЕННЫЕ  ВОПРОСЫ</t>
  </si>
  <si>
    <t>03</t>
  </si>
  <si>
    <t>0010000</t>
  </si>
  <si>
    <t>000</t>
  </si>
  <si>
    <t>200</t>
  </si>
  <si>
    <t>РАСХОДЫ</t>
  </si>
  <si>
    <t>210</t>
  </si>
  <si>
    <t>Оплата труда и начисления на оплату труда</t>
  </si>
  <si>
    <t>220</t>
  </si>
  <si>
    <t>Приобретение услуг</t>
  </si>
  <si>
    <t>260</t>
  </si>
  <si>
    <t>Социальное обеспечение</t>
  </si>
  <si>
    <t>290</t>
  </si>
  <si>
    <t>Прочие расходы</t>
  </si>
  <si>
    <t>300</t>
  </si>
  <si>
    <t>ПОСТУПЛЕНИЕ НЕФИНАНСОВЫХ АКТИВОВ</t>
  </si>
  <si>
    <t>02</t>
  </si>
  <si>
    <t xml:space="preserve">Функционирование высшего должностного </t>
  </si>
  <si>
    <t xml:space="preserve">лица субъекта РФ и органа местного </t>
  </si>
  <si>
    <t>самоуправления</t>
  </si>
  <si>
    <t xml:space="preserve">Руководство и управление в сфере </t>
  </si>
  <si>
    <t>установленных функций</t>
  </si>
  <si>
    <t>010</t>
  </si>
  <si>
    <t xml:space="preserve">Высшее должностное лицо органа </t>
  </si>
  <si>
    <t>местного самоуправления</t>
  </si>
  <si>
    <t>в том числе:</t>
  </si>
  <si>
    <t>211</t>
  </si>
  <si>
    <t>Заработная плата</t>
  </si>
  <si>
    <t>212</t>
  </si>
  <si>
    <t>Прочие выплаты</t>
  </si>
  <si>
    <t>213</t>
  </si>
  <si>
    <t>Начисления на оплату труда</t>
  </si>
  <si>
    <t>221</t>
  </si>
  <si>
    <t>Услуги связи</t>
  </si>
  <si>
    <t>226</t>
  </si>
  <si>
    <t>Прочие услуги</t>
  </si>
  <si>
    <t>005</t>
  </si>
  <si>
    <t>Центральный аппарат</t>
  </si>
  <si>
    <t xml:space="preserve">Функционирование законодательных </t>
  </si>
  <si>
    <t xml:space="preserve">(представительных) органов государственной </t>
  </si>
  <si>
    <t>власти и местного самоуправления</t>
  </si>
  <si>
    <t>027</t>
  </si>
  <si>
    <t xml:space="preserve">Члены законодательной (представительной) </t>
  </si>
  <si>
    <t>власти местного самоуправления</t>
  </si>
  <si>
    <t>263</t>
  </si>
  <si>
    <t xml:space="preserve">Социальные пособия, выплачиваемые организациями </t>
  </si>
  <si>
    <t>сектора государственного управления</t>
  </si>
  <si>
    <t>04</t>
  </si>
  <si>
    <t xml:space="preserve">Функционирование Правительства РФ, </t>
  </si>
  <si>
    <t xml:space="preserve">высших органов исполнительной власти </t>
  </si>
  <si>
    <t>субъектов РФ, местных администраций</t>
  </si>
  <si>
    <t>Зароботная плата</t>
  </si>
  <si>
    <t xml:space="preserve"> - ВСЕГО:</t>
  </si>
  <si>
    <t xml:space="preserve"> - компенс.сан.кур </t>
  </si>
  <si>
    <t xml:space="preserve"> - использ.авто</t>
  </si>
  <si>
    <t>223</t>
  </si>
  <si>
    <t>Коммунальные услуги</t>
  </si>
  <si>
    <t>(помещение )</t>
  </si>
  <si>
    <r>
      <t xml:space="preserve"> - коммунальные услуги </t>
    </r>
    <r>
      <rPr>
        <i/>
        <sz val="8"/>
        <color indexed="53"/>
        <rFont val="Arial Cyr"/>
        <family val="0"/>
      </rPr>
      <t>ДЕЗКунцево</t>
    </r>
  </si>
  <si>
    <t>224</t>
  </si>
  <si>
    <t>Арендная плата за пользование имуществом</t>
  </si>
  <si>
    <t>225</t>
  </si>
  <si>
    <t>Услуги по содержанию имущества</t>
  </si>
  <si>
    <r>
      <t xml:space="preserve"> - </t>
    </r>
    <r>
      <rPr>
        <i/>
        <sz val="8"/>
        <color indexed="53"/>
        <rFont val="Arial Cyr"/>
        <family val="0"/>
      </rPr>
      <t>ДЕЗК</t>
    </r>
    <r>
      <rPr>
        <i/>
        <sz val="11"/>
        <color indexed="53"/>
        <rFont val="Arial Cyr"/>
        <family val="2"/>
      </rPr>
      <t xml:space="preserve"> содержание и эксплуат.услуги </t>
    </r>
  </si>
  <si>
    <r>
      <t xml:space="preserve"> - </t>
    </r>
    <r>
      <rPr>
        <i/>
        <sz val="8"/>
        <color indexed="53"/>
        <rFont val="Arial Cyr"/>
        <family val="0"/>
      </rPr>
      <t>Кунцево нетворкс</t>
    </r>
    <r>
      <rPr>
        <i/>
        <sz val="11"/>
        <color indexed="53"/>
        <rFont val="Arial Cyr"/>
        <family val="2"/>
      </rPr>
      <t>=настр.комп.</t>
    </r>
  </si>
  <si>
    <r>
      <t xml:space="preserve"> - </t>
    </r>
    <r>
      <rPr>
        <i/>
        <sz val="8"/>
        <color indexed="53"/>
        <rFont val="Arial Cyr"/>
        <family val="0"/>
      </rPr>
      <t>ТритонЛТД</t>
    </r>
    <r>
      <rPr>
        <i/>
        <sz val="11"/>
        <color indexed="53"/>
        <rFont val="Arial Cyr"/>
        <family val="2"/>
      </rPr>
      <t>=текущ.ремонт</t>
    </r>
  </si>
  <si>
    <r>
      <t xml:space="preserve"> - Сбербанк=</t>
    </r>
    <r>
      <rPr>
        <i/>
        <sz val="10"/>
        <color indexed="53"/>
        <rFont val="Arial Cyr"/>
        <family val="0"/>
      </rPr>
      <t>комиссия, обслуж.счетов банк.карт</t>
    </r>
  </si>
  <si>
    <r>
      <t xml:space="preserve"> - Страхование </t>
    </r>
    <r>
      <rPr>
        <i/>
        <sz val="8"/>
        <color indexed="53"/>
        <rFont val="Arial Cyr"/>
        <family val="0"/>
      </rPr>
      <t>(МосСтрахКомп=</t>
    </r>
    <r>
      <rPr>
        <b/>
        <i/>
        <sz val="8"/>
        <color indexed="53"/>
        <rFont val="Arial Cyr"/>
        <family val="0"/>
      </rPr>
      <t>страх.прем. Дог.№0208)</t>
    </r>
  </si>
  <si>
    <r>
      <t xml:space="preserve"> - </t>
    </r>
    <r>
      <rPr>
        <i/>
        <sz val="8"/>
        <color indexed="53"/>
        <rFont val="Arial Cyr"/>
        <family val="0"/>
      </rPr>
      <t>Торкрет=</t>
    </r>
    <r>
      <rPr>
        <i/>
        <sz val="11"/>
        <color indexed="53"/>
        <rFont val="Arial Cyr"/>
        <family val="2"/>
      </rPr>
      <t>ППС техобсл.</t>
    </r>
  </si>
  <si>
    <r>
      <t xml:space="preserve"> -</t>
    </r>
    <r>
      <rPr>
        <i/>
        <sz val="8"/>
        <color indexed="53"/>
        <rFont val="Arial Cyr"/>
        <family val="0"/>
      </rPr>
      <t>НПЦ"Бюдж.-21"</t>
    </r>
    <r>
      <rPr>
        <i/>
        <sz val="11"/>
        <color indexed="53"/>
        <rFont val="Arial Cyr"/>
        <family val="2"/>
      </rPr>
      <t xml:space="preserve"> ПК АС Бух обсл.</t>
    </r>
  </si>
  <si>
    <r>
      <t xml:space="preserve"> -</t>
    </r>
    <r>
      <rPr>
        <i/>
        <sz val="8"/>
        <color indexed="53"/>
        <rFont val="Arial Cyr"/>
        <family val="0"/>
      </rPr>
      <t>Руна Технолоджи -</t>
    </r>
    <r>
      <rPr>
        <i/>
        <sz val="11"/>
        <color indexed="53"/>
        <rFont val="Arial Cyr"/>
        <family val="2"/>
      </rPr>
      <t xml:space="preserve"> Инф.сопровожд."Консультант"</t>
    </r>
  </si>
  <si>
    <r>
      <t xml:space="preserve"> - </t>
    </r>
    <r>
      <rPr>
        <i/>
        <sz val="8"/>
        <color indexed="53"/>
        <rFont val="Arial Cyr"/>
        <family val="0"/>
      </rPr>
      <t xml:space="preserve">ПаласКомфорт </t>
    </r>
    <r>
      <rPr>
        <i/>
        <sz val="11"/>
        <color indexed="53"/>
        <rFont val="Arial Cyr"/>
        <family val="2"/>
      </rPr>
      <t>коврик обсл.</t>
    </r>
  </si>
  <si>
    <t xml:space="preserve"> - вневед.охрана</t>
  </si>
  <si>
    <t>261</t>
  </si>
  <si>
    <t>Пособия по социальному страхованию населения</t>
  </si>
  <si>
    <t>262</t>
  </si>
  <si>
    <t>Пособие по социальной помощи населению</t>
  </si>
  <si>
    <t>310</t>
  </si>
  <si>
    <t>Увеличение стоимости основных средств</t>
  </si>
  <si>
    <t>320</t>
  </si>
  <si>
    <t>Увеличение стоимости нематериальных активов</t>
  </si>
  <si>
    <t>340</t>
  </si>
  <si>
    <t>Увеличение стоимости материальных запасов</t>
  </si>
  <si>
    <t xml:space="preserve"> - справоч.тел. М и МО, юр.литерат.</t>
  </si>
  <si>
    <t>042</t>
  </si>
  <si>
    <t xml:space="preserve">Глава исполнительной власти местного </t>
  </si>
  <si>
    <t>13</t>
  </si>
  <si>
    <t>Резервные фонды</t>
  </si>
  <si>
    <t>184</t>
  </si>
  <si>
    <t xml:space="preserve">Резервные фонды органов местного </t>
  </si>
  <si>
    <t>из них:</t>
  </si>
  <si>
    <t xml:space="preserve"> - Резервный фонд Муниципалитета Кунцево</t>
  </si>
  <si>
    <t>15</t>
  </si>
  <si>
    <t>Другие общегосударственные вопросы</t>
  </si>
  <si>
    <t>0920000</t>
  </si>
  <si>
    <t>Реализация государственных функций, связанных</t>
  </si>
  <si>
    <t>с общегосударственным управлением</t>
  </si>
  <si>
    <t>216</t>
  </si>
  <si>
    <t>Расходы связанные с выполнением других</t>
  </si>
  <si>
    <t>обязательств государства</t>
  </si>
  <si>
    <t xml:space="preserve"> - оплата годового взноса в АМО г.Москвы</t>
  </si>
  <si>
    <t xml:space="preserve">НАЦИОНАЛЬНАЯ БЕЗОПАСНОСТЬ И </t>
  </si>
  <si>
    <t>ПРАВООХРАНИТЕЛЬНАЯ ДЕЯТЕЛЬНОСТЬ</t>
  </si>
  <si>
    <t>09</t>
  </si>
  <si>
    <t>10</t>
  </si>
  <si>
    <t>08</t>
  </si>
  <si>
    <t>КУЛЬТУРА, КИНЕМАТОГРАФИЯ, СРЕДСТВА</t>
  </si>
  <si>
    <t>МАССОВОЙ ИНФОРМАЦИИ</t>
  </si>
  <si>
    <t>Периодическая печать и издательства</t>
  </si>
  <si>
    <t>Периодические издания, учреждённые органами</t>
  </si>
  <si>
    <t>законодательной и исполнительной власти</t>
  </si>
  <si>
    <t>453</t>
  </si>
  <si>
    <t>Государственная поддержка в сфере культуры,</t>
  </si>
  <si>
    <t>кинематографии и средств массовой инфрмации</t>
  </si>
  <si>
    <t>06</t>
  </si>
  <si>
    <t xml:space="preserve">Другие вопросы в области культуры, </t>
  </si>
  <si>
    <t xml:space="preserve">кинематографии  и средств массовой </t>
  </si>
  <si>
    <t>информации</t>
  </si>
  <si>
    <t>4500000</t>
  </si>
  <si>
    <t>Мероприятия в сфере культуры, кинематографии</t>
  </si>
  <si>
    <t>и средств массовой информации</t>
  </si>
  <si>
    <t>кинематографии и средств массовой информации</t>
  </si>
  <si>
    <t xml:space="preserve"> - Резерв</t>
  </si>
  <si>
    <t>СОЦИАЛЬНАЯ ПОЛИТИКА</t>
  </si>
  <si>
    <t xml:space="preserve">Борьба с беспризорностью, опека, </t>
  </si>
  <si>
    <t>попечительство</t>
  </si>
  <si>
    <t>5110000</t>
  </si>
  <si>
    <t xml:space="preserve">Мероприятия по борьбе с беспризорностью, </t>
  </si>
  <si>
    <t>по опеке и попечительству</t>
  </si>
  <si>
    <t>481</t>
  </si>
  <si>
    <t>Профилактика безнадзорнрсти и правонарушений</t>
  </si>
  <si>
    <t>несовершеннолетних</t>
  </si>
  <si>
    <t>(почта +1 телефон.номер)</t>
  </si>
  <si>
    <t>ИТОГО РАСХОДЫ:</t>
  </si>
  <si>
    <r>
      <t xml:space="preserve"> - подписка на </t>
    </r>
    <r>
      <rPr>
        <i/>
        <sz val="9"/>
        <color indexed="14"/>
        <rFont val="Arial Cyr"/>
        <family val="0"/>
      </rPr>
      <t>ВМ-06, ВопросыМСУ и др.</t>
    </r>
  </si>
  <si>
    <t xml:space="preserve"> - вневед.охрана( тех.ср-ва)</t>
  </si>
  <si>
    <t>65+30</t>
  </si>
  <si>
    <t xml:space="preserve"> - техучеба </t>
  </si>
  <si>
    <t xml:space="preserve"> - тек. ремонт помещения </t>
  </si>
  <si>
    <t>(2сан.кур+1авто )</t>
  </si>
  <si>
    <t>страх.</t>
  </si>
  <si>
    <t>медиц.</t>
  </si>
  <si>
    <t>учеба</t>
  </si>
  <si>
    <t>охрана</t>
  </si>
  <si>
    <t>% банку</t>
  </si>
  <si>
    <t>пож.</t>
  </si>
  <si>
    <t>коврик</t>
  </si>
  <si>
    <t xml:space="preserve">Расходы бюджета муниципального образования Кунцево </t>
  </si>
  <si>
    <t>на 2007 год</t>
  </si>
  <si>
    <t xml:space="preserve"> - Медобслуживание </t>
  </si>
  <si>
    <t>15 чел.</t>
  </si>
  <si>
    <t>4 чел.</t>
  </si>
  <si>
    <t>сан/кур (41,7)</t>
  </si>
  <si>
    <t>15чел.</t>
  </si>
  <si>
    <t>пол-ка</t>
  </si>
  <si>
    <t>16 чел.</t>
  </si>
  <si>
    <t>2520*16=40320</t>
  </si>
  <si>
    <t>- прочее</t>
  </si>
  <si>
    <t>- МП "Молодо-зелено"</t>
  </si>
  <si>
    <t>- МП "Нескучный дом"</t>
  </si>
  <si>
    <t>- 3-й Рублевский карнавал</t>
  </si>
  <si>
    <t>- "Масленица " в Рублево</t>
  </si>
  <si>
    <t>- Открытая выставка-конкурс изобразительного</t>
  </si>
  <si>
    <t>искусства "Рублевская палитра"</t>
  </si>
  <si>
    <t>- Спектакли для детей в дни весенних школьных</t>
  </si>
  <si>
    <t>каникул "Рублевский ангажимент"</t>
  </si>
  <si>
    <t>- Праздничные народные гулянья в Рублево,</t>
  </si>
  <si>
    <t>посвященные Дню победы</t>
  </si>
  <si>
    <t>- Новогодние спектакли для детей</t>
  </si>
  <si>
    <t>- Цикл "Творческие встречи с интересными</t>
  </si>
  <si>
    <t>людьми" в районной библиотеке "Истоки"</t>
  </si>
  <si>
    <t>(поэтами, писателями, артистами, историками)</t>
  </si>
  <si>
    <t>годовщине прорыва блокады Ленинграда</t>
  </si>
  <si>
    <t xml:space="preserve">воспитанию граждан РФ, проживающих на </t>
  </si>
  <si>
    <t>- проведение мероприятий по военно-патриотическому</t>
  </si>
  <si>
    <t>территории МО</t>
  </si>
  <si>
    <r>
      <t xml:space="preserve"> - </t>
    </r>
    <r>
      <rPr>
        <b/>
        <i/>
        <sz val="8"/>
        <color indexed="53"/>
        <rFont val="Arial Cyr"/>
        <family val="0"/>
      </rPr>
      <t>КомпИнвест</t>
    </r>
    <r>
      <rPr>
        <b/>
        <i/>
        <sz val="11"/>
        <color indexed="53"/>
        <rFont val="Arial Cyr"/>
        <family val="0"/>
      </rPr>
      <t>=комплект.д\компьютера</t>
    </r>
  </si>
  <si>
    <r>
      <t xml:space="preserve"> - </t>
    </r>
    <r>
      <rPr>
        <b/>
        <i/>
        <sz val="8"/>
        <color indexed="53"/>
        <rFont val="Arial Cyr"/>
        <family val="0"/>
      </rPr>
      <t>СтораджКомпонентс</t>
    </r>
    <r>
      <rPr>
        <b/>
        <i/>
        <sz val="11"/>
        <color indexed="53"/>
        <rFont val="Arial Cyr"/>
        <family val="0"/>
      </rPr>
      <t>=комплект.д\компьютера</t>
    </r>
  </si>
  <si>
    <r>
      <t xml:space="preserve"> - </t>
    </r>
    <r>
      <rPr>
        <b/>
        <i/>
        <sz val="8"/>
        <color indexed="10"/>
        <rFont val="Arial Cyr"/>
        <family val="0"/>
      </rPr>
      <t>ТритонЛТД</t>
    </r>
    <r>
      <rPr>
        <b/>
        <i/>
        <sz val="11"/>
        <color indexed="10"/>
        <rFont val="Arial Cyr"/>
        <family val="0"/>
      </rPr>
      <t>=комплект д\компьютера</t>
    </r>
  </si>
  <si>
    <r>
      <t xml:space="preserve"> - </t>
    </r>
    <r>
      <rPr>
        <b/>
        <i/>
        <sz val="8"/>
        <color indexed="10"/>
        <rFont val="Arial Cyr"/>
        <family val="0"/>
      </rPr>
      <t>ТомасТрейд</t>
    </r>
    <r>
      <rPr>
        <b/>
        <i/>
        <sz val="11"/>
        <color indexed="10"/>
        <rFont val="Arial Cyr"/>
        <family val="0"/>
      </rPr>
      <t>=компьютер</t>
    </r>
  </si>
  <si>
    <r>
      <t xml:space="preserve"> - </t>
    </r>
    <r>
      <rPr>
        <b/>
        <i/>
        <sz val="8"/>
        <color indexed="53"/>
        <rFont val="Arial Cyr"/>
        <family val="0"/>
      </rPr>
      <t>Комус</t>
    </r>
    <r>
      <rPr>
        <b/>
        <i/>
        <sz val="11"/>
        <color indexed="53"/>
        <rFont val="Arial Cyr"/>
        <family val="0"/>
      </rPr>
      <t>=стол  комп.</t>
    </r>
  </si>
  <si>
    <r>
      <t xml:space="preserve"> - </t>
    </r>
    <r>
      <rPr>
        <b/>
        <i/>
        <sz val="8"/>
        <color indexed="53"/>
        <rFont val="Arial Cyr"/>
        <family val="0"/>
      </rPr>
      <t>Конус</t>
    </r>
    <r>
      <rPr>
        <b/>
        <i/>
        <sz val="11"/>
        <color indexed="53"/>
        <rFont val="Arial Cyr"/>
        <family val="0"/>
      </rPr>
      <t>=мониторы</t>
    </r>
  </si>
  <si>
    <r>
      <t xml:space="preserve"> - </t>
    </r>
    <r>
      <rPr>
        <b/>
        <i/>
        <sz val="8"/>
        <color indexed="53"/>
        <rFont val="Arial Cyr"/>
        <family val="0"/>
      </rPr>
      <t>КомплектПрофи</t>
    </r>
    <r>
      <rPr>
        <b/>
        <i/>
        <sz val="11"/>
        <color indexed="53"/>
        <rFont val="Arial Cyr"/>
        <family val="0"/>
      </rPr>
      <t>=мебель</t>
    </r>
  </si>
  <si>
    <r>
      <t xml:space="preserve"> - </t>
    </r>
    <r>
      <rPr>
        <b/>
        <i/>
        <sz val="8"/>
        <color indexed="53"/>
        <rFont val="Arial Cyr"/>
        <family val="0"/>
      </rPr>
      <t>ТЦ КОМУС</t>
    </r>
    <r>
      <rPr>
        <b/>
        <i/>
        <sz val="11"/>
        <color indexed="53"/>
        <rFont val="Arial Cyr"/>
        <family val="0"/>
      </rPr>
      <t xml:space="preserve"> канцтовары</t>
    </r>
  </si>
  <si>
    <r>
      <t xml:space="preserve"> - </t>
    </r>
    <r>
      <rPr>
        <b/>
        <i/>
        <sz val="8"/>
        <color indexed="53"/>
        <rFont val="Arial Cyr"/>
        <family val="0"/>
      </rPr>
      <t>ВЕЛТ-ЦЕНТР</t>
    </r>
    <r>
      <rPr>
        <b/>
        <i/>
        <sz val="11"/>
        <color indexed="53"/>
        <rFont val="Arial Cyr"/>
        <family val="0"/>
      </rPr>
      <t xml:space="preserve"> - канцтовары</t>
    </r>
  </si>
  <si>
    <r>
      <t xml:space="preserve"> - </t>
    </r>
    <r>
      <rPr>
        <b/>
        <i/>
        <sz val="8"/>
        <color indexed="53"/>
        <rFont val="Arial Cyr"/>
        <family val="0"/>
      </rPr>
      <t>ПрагматикЭкспресс</t>
    </r>
    <r>
      <rPr>
        <b/>
        <i/>
        <sz val="11"/>
        <color indexed="53"/>
        <rFont val="Arial Cyr"/>
        <family val="0"/>
      </rPr>
      <t xml:space="preserve"> - канц.товары</t>
    </r>
  </si>
  <si>
    <r>
      <t xml:space="preserve"> - </t>
    </r>
    <r>
      <rPr>
        <b/>
        <i/>
        <sz val="8"/>
        <color indexed="53"/>
        <rFont val="Arial Cyr"/>
        <family val="0"/>
      </rPr>
      <t>КУНЦЕВО нетворк</t>
    </r>
    <r>
      <rPr>
        <b/>
        <i/>
        <sz val="11"/>
        <color indexed="53"/>
        <rFont val="Arial Cyr"/>
        <family val="0"/>
      </rPr>
      <t>с - товары</t>
    </r>
  </si>
  <si>
    <r>
      <t xml:space="preserve"> - </t>
    </r>
    <r>
      <rPr>
        <b/>
        <i/>
        <sz val="8"/>
        <color indexed="53"/>
        <rFont val="Arial Cyr"/>
        <family val="0"/>
      </rPr>
      <t>Время документов</t>
    </r>
    <r>
      <rPr>
        <b/>
        <i/>
        <sz val="11"/>
        <color indexed="53"/>
        <rFont val="Arial Cyr"/>
        <family val="0"/>
      </rPr>
      <t xml:space="preserve"> = </t>
    </r>
    <r>
      <rPr>
        <b/>
        <i/>
        <sz val="8"/>
        <color indexed="10"/>
        <rFont val="Arial Cyr"/>
        <family val="0"/>
      </rPr>
      <t xml:space="preserve">…, </t>
    </r>
    <r>
      <rPr>
        <b/>
        <i/>
        <sz val="11"/>
        <color indexed="10"/>
        <rFont val="Arial Cyr"/>
        <family val="0"/>
      </rPr>
      <t>картридж</t>
    </r>
  </si>
  <si>
    <r>
      <t xml:space="preserve"> - </t>
    </r>
    <r>
      <rPr>
        <b/>
        <i/>
        <sz val="8"/>
        <color indexed="53"/>
        <rFont val="Arial Cyr"/>
        <family val="0"/>
      </rPr>
      <t>Эр-СтайлТрейдин</t>
    </r>
    <r>
      <rPr>
        <b/>
        <i/>
        <sz val="11"/>
        <color indexed="53"/>
        <rFont val="Arial Cyr"/>
        <family val="0"/>
      </rPr>
      <t>г -</t>
    </r>
  </si>
  <si>
    <r>
      <t xml:space="preserve"> - </t>
    </r>
    <r>
      <rPr>
        <b/>
        <i/>
        <sz val="8"/>
        <color indexed="53"/>
        <rFont val="Arial Cyr"/>
        <family val="0"/>
      </rPr>
      <t>Т-ПринтГрупп</t>
    </r>
    <r>
      <rPr>
        <b/>
        <i/>
        <sz val="11"/>
        <color indexed="53"/>
        <rFont val="Arial Cyr"/>
        <family val="0"/>
      </rPr>
      <t xml:space="preserve">=за бланки </t>
    </r>
    <r>
      <rPr>
        <b/>
        <i/>
        <sz val="10"/>
        <color indexed="53"/>
        <rFont val="Arial Cyr"/>
        <family val="0"/>
      </rPr>
      <t>Дог.№260</t>
    </r>
  </si>
  <si>
    <r>
      <t xml:space="preserve"> - </t>
    </r>
    <r>
      <rPr>
        <b/>
        <i/>
        <sz val="8"/>
        <color indexed="53"/>
        <rFont val="Arial Cyr"/>
        <family val="0"/>
      </rPr>
      <t>ТритонЛТД</t>
    </r>
    <r>
      <rPr>
        <b/>
        <i/>
        <sz val="11"/>
        <color indexed="53"/>
        <rFont val="Arial Cyr"/>
        <family val="0"/>
      </rPr>
      <t>=расход.материалы</t>
    </r>
  </si>
  <si>
    <t>- Приобретение услуг</t>
  </si>
  <si>
    <t>- Социальное обеспечение</t>
  </si>
  <si>
    <t>Другие вопросы в области национальной</t>
  </si>
  <si>
    <t>безопасности и правоохранительной деятельности</t>
  </si>
  <si>
    <t>(2сан.кур )</t>
  </si>
  <si>
    <t>прочее</t>
  </si>
  <si>
    <t xml:space="preserve">с обеспечением национальной безопасности и </t>
  </si>
  <si>
    <t>правоохранительной деятельности</t>
  </si>
  <si>
    <t>257</t>
  </si>
  <si>
    <t>Мероприятия по патриотическому воспитанию</t>
  </si>
  <si>
    <t>граждан РФ</t>
  </si>
  <si>
    <t>(по договорам)</t>
  </si>
  <si>
    <t>Расходы на содержание спортивных плащадок</t>
  </si>
  <si>
    <t xml:space="preserve">Расходы на оплату труда, приобретение </t>
  </si>
  <si>
    <t>спортивного инвентаря и организацию</t>
  </si>
  <si>
    <t>спортивных мероприятий и соревнований</t>
  </si>
  <si>
    <t>Расходы на содержание помещений</t>
  </si>
  <si>
    <t>материалов и оборудования,организацию</t>
  </si>
  <si>
    <t>конкурсов и фестивалей, проведение</t>
  </si>
  <si>
    <t>праздничныхмероприятий</t>
  </si>
  <si>
    <t>-Праздничный концерт, посвященный  …</t>
  </si>
  <si>
    <t>Расход</t>
  </si>
  <si>
    <t>по норм.</t>
  </si>
  <si>
    <t>Предусм.</t>
  </si>
  <si>
    <t>001 00 00</t>
  </si>
  <si>
    <t>001 50 00</t>
  </si>
  <si>
    <t>001 51 00</t>
  </si>
  <si>
    <t>Расходы на содержание аппарата муниципалитета</t>
  </si>
  <si>
    <t>001 52 00</t>
  </si>
  <si>
    <t>001 52 01</t>
  </si>
  <si>
    <t>001 53 00</t>
  </si>
  <si>
    <t>001 53 01</t>
  </si>
  <si>
    <t>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</si>
  <si>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</si>
  <si>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</si>
  <si>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</si>
  <si>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327</t>
  </si>
  <si>
    <t>Обеспечение деятельности подведомственных учреждений</t>
  </si>
  <si>
    <t>431 50 00</t>
  </si>
  <si>
    <t xml:space="preserve">тельной работы с населением по месту жительства </t>
  </si>
  <si>
    <t>431 50 01</t>
  </si>
  <si>
    <t>431 50 02</t>
  </si>
  <si>
    <t>447</t>
  </si>
  <si>
    <t>Проведение мероприятий для детей и молодежи</t>
  </si>
  <si>
    <t>092 00 00</t>
  </si>
  <si>
    <t>247 00 00</t>
  </si>
  <si>
    <t>070 00 00</t>
  </si>
  <si>
    <t>457 00 00</t>
  </si>
  <si>
    <t>450 00 00</t>
  </si>
  <si>
    <t>511 00 00</t>
  </si>
  <si>
    <t>Спорт и физическая культура</t>
  </si>
  <si>
    <t>512 00 00</t>
  </si>
  <si>
    <t>Физкультурно-оздоровительная работа и спортивные</t>
  </si>
  <si>
    <t>мероприятия</t>
  </si>
  <si>
    <t>512 50 00</t>
  </si>
  <si>
    <t>спортивной работы с населением по месту жительства</t>
  </si>
  <si>
    <t>512 50 01</t>
  </si>
  <si>
    <t>(тыс. руб.)</t>
  </si>
  <si>
    <t>ЗДРАВООХРАНЕНИЕ И СПОРТ</t>
  </si>
  <si>
    <t>Организация физкультурно-оздоровительной и</t>
  </si>
  <si>
    <t>Мероприятия по благоустройству городских</t>
  </si>
  <si>
    <t>и сельских поселений</t>
  </si>
  <si>
    <t>512 50 02</t>
  </si>
  <si>
    <t>Расходы на содержание спортивных площадок</t>
  </si>
  <si>
    <t>455</t>
  </si>
  <si>
    <t xml:space="preserve">Мероприятия в области здравоохранения, спорта и </t>
  </si>
  <si>
    <t xml:space="preserve">физической культуры, туризма </t>
  </si>
  <si>
    <t>ОБРАЗОВАНИЕ</t>
  </si>
  <si>
    <t>Организация досуговой и социально-воспита-</t>
  </si>
  <si>
    <t>222</t>
  </si>
  <si>
    <t>Транспортные услуги</t>
  </si>
  <si>
    <t xml:space="preserve">Обеспечение деятельности подведомственных </t>
  </si>
  <si>
    <t>учреждений</t>
  </si>
  <si>
    <r>
      <t xml:space="preserve">  бюджета муниципального образования   </t>
    </r>
    <r>
      <rPr>
        <b/>
        <sz val="14"/>
        <rFont val="Arial Cyr"/>
        <family val="2"/>
      </rPr>
      <t>Кунцево</t>
    </r>
  </si>
  <si>
    <t>Коды классификации</t>
  </si>
  <si>
    <t>Наименование доходов</t>
  </si>
  <si>
    <t>Год</t>
  </si>
  <si>
    <t>доходов бюджетов РФ</t>
  </si>
  <si>
    <t xml:space="preserve">000 1 00 00000 00 0000 000 </t>
  </si>
  <si>
    <t>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</si>
  <si>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</si>
  <si>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</si>
  <si>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</si>
  <si>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</si>
  <si>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000 1 01 02021 01 0300 110 </t>
  </si>
  <si>
    <t>Налог на доходы физических лиц, за искл.индивид.</t>
  </si>
  <si>
    <t>предпринимателей,частных нотариусов и др. лиц,</t>
  </si>
  <si>
    <t>занимающихся частной практикой</t>
  </si>
  <si>
    <t xml:space="preserve">000 2 00 00000 00 0000 000 </t>
  </si>
  <si>
    <t xml:space="preserve">Безвозмездные поступления </t>
  </si>
  <si>
    <t xml:space="preserve">000 2 02 00000 00 0000 000 </t>
  </si>
  <si>
    <t>Безвоздмездные поступления от других бюджетов</t>
  </si>
  <si>
    <t xml:space="preserve">бюджетной системы РФ, кроме бюджетов </t>
  </si>
  <si>
    <t>государственных внебюджетных фондов</t>
  </si>
  <si>
    <t xml:space="preserve">000 2 07 00000 00 0000 180 </t>
  </si>
  <si>
    <t>Прочие безвозмездные поступления</t>
  </si>
  <si>
    <t xml:space="preserve">Прочие безвозмездные поступления </t>
  </si>
  <si>
    <t>на  2007  год</t>
  </si>
  <si>
    <t xml:space="preserve">000 2 07 04000 04 0300 180 </t>
  </si>
  <si>
    <t>в бюджеты городских округов</t>
  </si>
  <si>
    <t>000 2 02 01010 03 0300.151</t>
  </si>
  <si>
    <t xml:space="preserve">муниципальных образований городов федерального </t>
  </si>
  <si>
    <t xml:space="preserve">Дотации бюджетам внутригородских муниципальных </t>
  </si>
  <si>
    <t>образований городов федерального значения</t>
  </si>
  <si>
    <t xml:space="preserve"> уровня бюджетной обеспеченности</t>
  </si>
  <si>
    <t>Москвы и Санкт-Петербурга на выравнивание</t>
  </si>
  <si>
    <t>000 2  02 03999 03 0300 151</t>
  </si>
  <si>
    <t>000 2  02 03999 00 0000 151</t>
  </si>
  <si>
    <t>Прочие субвенции</t>
  </si>
  <si>
    <t>Прочие субвенции бюджетам внутригородских</t>
  </si>
  <si>
    <t xml:space="preserve">значени Москвы и Санкт-Петербурга </t>
  </si>
  <si>
    <t>000 2  02 03999 03 0301 151</t>
  </si>
  <si>
    <t>Субвенции для осуществления передаваемых</t>
  </si>
  <si>
    <t xml:space="preserve">полномочий города Москвы по образованию и </t>
  </si>
  <si>
    <t>организации деятельности районных комиссий по</t>
  </si>
  <si>
    <t>делам несовершеннолетних и защите из прав</t>
  </si>
  <si>
    <t>полномочий города Москвы по содержанию</t>
  </si>
  <si>
    <t>организацию досуговой, социально-воспитательной,</t>
  </si>
  <si>
    <t>физкультурно-оздоровительной и спортивной работы</t>
  </si>
  <si>
    <t xml:space="preserve"> с населением по месту жительства</t>
  </si>
  <si>
    <t>000 2  02 03999 03 0302 151</t>
  </si>
  <si>
    <t xml:space="preserve">полномочий города Москвы по организации </t>
  </si>
  <si>
    <t>физкультурно-оздоровительной и спортивной</t>
  </si>
  <si>
    <t>работы с населением по месту жительства</t>
  </si>
  <si>
    <t>000 2  02 03999 03 0303 151</t>
  </si>
  <si>
    <t>000 2  02 03999 03 0304 151</t>
  </si>
  <si>
    <t>досуговой и социально-воспитательной работы</t>
  </si>
  <si>
    <t>муниципальных служащих, осуществляющих</t>
  </si>
  <si>
    <t xml:space="preserve">000 1 01 02022 01 0300 110 </t>
  </si>
  <si>
    <t>Налог на доходы физических лиц, индивид.</t>
  </si>
  <si>
    <t xml:space="preserve">                                           ВСЕГО :</t>
  </si>
  <si>
    <t>Итого:</t>
  </si>
  <si>
    <t>интернет</t>
  </si>
  <si>
    <t>телефон</t>
  </si>
  <si>
    <t>оплата проезда на общ.трансп.</t>
  </si>
  <si>
    <t xml:space="preserve">Организация досуговой и социально-воспитательной работы с населением по месту жительства </t>
  </si>
  <si>
    <t>Организация физкультурно-оздоровительной работы и спортивной работы с населением по месту жительства</t>
  </si>
  <si>
    <t>Содержание 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спортивной работы с населением по месту жительства</t>
  </si>
  <si>
    <t>Социальные пособия, выплачиваемые организациями сектора государственного управления</t>
  </si>
  <si>
    <t>07 00</t>
  </si>
  <si>
    <r>
      <t xml:space="preserve">Расходы на содержание муниципальных служащих - работников </t>
    </r>
    <r>
      <rPr>
        <b/>
        <sz val="11"/>
        <color indexed="10"/>
        <rFont val="Arial Cyr"/>
        <family val="0"/>
      </rPr>
      <t>районной комиссии по делам несовершеннолетних</t>
    </r>
    <r>
      <rPr>
        <b/>
        <sz val="11"/>
        <rFont val="Arial Cyr"/>
        <family val="0"/>
      </rPr>
      <t xml:space="preserve"> и защите их прав, выполняющих переданные полномочия</t>
    </r>
  </si>
  <si>
    <r>
      <t xml:space="preserve">Расходы на содержание муниципальных служащих, выполняющих полномочия по решению </t>
    </r>
    <r>
      <rPr>
        <b/>
        <sz val="11"/>
        <color indexed="17"/>
        <rFont val="Arial Cyr"/>
        <family val="0"/>
      </rPr>
      <t>вопросов местного значения</t>
    </r>
  </si>
  <si>
    <t xml:space="preserve"> - Зарплата и начисления на оплату труда</t>
  </si>
  <si>
    <r>
      <t xml:space="preserve">Расходы на содержание муниципальных служащих-работников районной комиссии </t>
    </r>
    <r>
      <rPr>
        <b/>
        <sz val="11"/>
        <color indexed="10"/>
        <rFont val="Arial Cyr"/>
        <family val="0"/>
      </rPr>
      <t>по делам несовершеннолетних</t>
    </r>
    <r>
      <rPr>
        <b/>
        <sz val="11"/>
        <rFont val="Arial Cyr"/>
        <family val="0"/>
      </rPr>
      <t xml:space="preserve"> и защите их прав, выполняющих переданные полномочия, </t>
    </r>
  </si>
  <si>
    <r>
      <t xml:space="preserve">Расходы на содержание муниципальных служащих, осуществляющих переданные полномочия </t>
    </r>
    <r>
      <rPr>
        <b/>
        <sz val="11"/>
        <color indexed="10"/>
        <rFont val="Arial Cyr"/>
        <family val="0"/>
      </rPr>
      <t>по организации досуговой, социально-воспитательной, физкультурно-оздоровительной и спортивной работы</t>
    </r>
    <r>
      <rPr>
        <b/>
        <sz val="11"/>
        <rFont val="Arial Cyr"/>
        <family val="0"/>
      </rPr>
      <t xml:space="preserve"> с населением по месту жительства</t>
    </r>
  </si>
  <si>
    <t>(за счет субвенции из бюджета города Москвы)</t>
  </si>
  <si>
    <r>
      <t>Обеспечение деятельности</t>
    </r>
    <r>
      <rPr>
        <b/>
        <sz val="11"/>
        <color indexed="10"/>
        <rFont val="Arial Cyr"/>
        <family val="0"/>
      </rPr>
      <t xml:space="preserve"> подведомственных </t>
    </r>
  </si>
  <si>
    <t>(за счет собственных средств местного бюджета)</t>
  </si>
  <si>
    <t>(Расходы на организацию конкурсов и фестивалей, проведение праздничных мероприятий)</t>
  </si>
  <si>
    <t xml:space="preserve">работы с населением по месту жительства </t>
  </si>
  <si>
    <r>
      <t>Организация</t>
    </r>
    <r>
      <rPr>
        <b/>
        <sz val="11"/>
        <color indexed="10"/>
        <rFont val="Arial Cyr"/>
        <family val="0"/>
      </rPr>
      <t xml:space="preserve"> досуговой и социально-воспитательной </t>
    </r>
  </si>
  <si>
    <t xml:space="preserve">Организация досуговой и социально-воспитательной </t>
  </si>
  <si>
    <t xml:space="preserve"> - организация местных и участие в организации и проведении городских праздничных мероприятий:</t>
  </si>
  <si>
    <t xml:space="preserve"> - Расходы на содержание спортивных площадок</t>
  </si>
  <si>
    <t xml:space="preserve"> - Мероприятия Календаря спортивно-массовых мероприятий на 2007 год района Кунцево</t>
  </si>
  <si>
    <r>
      <t>Организация</t>
    </r>
    <r>
      <rPr>
        <b/>
        <sz val="11"/>
        <color indexed="10"/>
        <rFont val="Arial Cyr"/>
        <family val="0"/>
      </rPr>
      <t xml:space="preserve"> физкультурно-оздоровительной работы и </t>
    </r>
  </si>
  <si>
    <r>
      <t xml:space="preserve">спортивной работы </t>
    </r>
    <r>
      <rPr>
        <b/>
        <sz val="11"/>
        <rFont val="Arial Cyr"/>
        <family val="0"/>
      </rPr>
      <t>с населением по месту жительства</t>
    </r>
  </si>
  <si>
    <t>Коды бюджетной классификации</t>
  </si>
  <si>
    <t xml:space="preserve">от 19.12.2006 №  _______ -____.МС/6. </t>
  </si>
  <si>
    <t>- дополнительная помощь детям, оставшимся без попечения родителей, и детям, находящимся в социально-опасном положении, за счет безвозмездных пожертвований</t>
  </si>
  <si>
    <t>тыс.руб.</t>
  </si>
  <si>
    <t xml:space="preserve">                                               от 19.12.2006 №  _______ -____.МС/6. </t>
  </si>
  <si>
    <t xml:space="preserve">                                               к решению муниципального </t>
  </si>
  <si>
    <t xml:space="preserve">                                               Собрания Кунцево</t>
  </si>
  <si>
    <t>ДОХОДЫ</t>
  </si>
  <si>
    <t xml:space="preserve">                                               Приложение 1</t>
  </si>
  <si>
    <t xml:space="preserve"> - Развитие местных традиций и обрядов</t>
  </si>
  <si>
    <t xml:space="preserve"> - МП "Молодо-зелено":</t>
  </si>
  <si>
    <t xml:space="preserve"> - издание детской газеты "Молодо-зелено" </t>
  </si>
  <si>
    <t xml:space="preserve"> - издание альманаха "Пингвины пера"</t>
  </si>
  <si>
    <t xml:space="preserve"> - информирование жителей о деятельности        органов местного самоуправления</t>
  </si>
  <si>
    <t xml:space="preserve"> -обслуживание и техническая поддержка сайта "Муниципальное образование Кунцево" в Интернет www.kuntsevo.org</t>
  </si>
  <si>
    <t xml:space="preserve">Расходы на содержание органов местного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</si>
</sst>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_-* #,##0_р_._-;\-* #,##0_р_._-;_-* &quot;-&quot;??_р_._-;_-@_-"/>
    <numFmt numFmtId="166" formatCode="0.0"/>
    <numFmt numFmtId="167" formatCode="_-* #,##0.0_р_._-;\-* #,##0.0_р_._-;_-* &quot;-&quot;_р_._-;_-@_-"/>
    <numFmt numFmtId="168" formatCode="0.000"/>
    <numFmt numFmtId="169" formatCode="_-* #,##0.000_р_._-;\-* #,##0.000_р_._-;_-* &quot;-&quot;_р_._-;_-@_-"/>
    <numFmt numFmtId="170" formatCode="_-* #,##0.00_р_._-;\-* #,##0.00_р_._-;_-* &quot;-&quot;_р_._-;_-@_-"/>
    <numFmt numFmtId="171" formatCode="0.000_ ;[Red]\-0.000\ "/>
    <numFmt numFmtId="172" formatCode="0.0000%"/>
    <numFmt numFmtId="173" formatCode="#,##0.00&quot;р.&quot;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#,##0.000"/>
    <numFmt numFmtId="183" formatCode="#,##0_ ;\-#,##0\ "/>
  </numFmts>
  <fonts count="108">
    <font>
      <sz val="12"/>
      <name val="Times New Roman"/>
      <family val="0"/>
    </font>
    <font>
      <sz val="8"/>
      <name val="Arial Cyr"/>
      <family val="2"/>
    </font>
    <font>
      <sz val="11"/>
      <name val="Arial Cyr"/>
      <family val="2"/>
    </font>
    <font>
      <b/>
      <sz val="10"/>
      <color indexed="17"/>
      <name val="Arial Cyr"/>
      <family val="0"/>
    </font>
    <font>
      <i/>
      <sz val="12"/>
      <name val="Arial Cyr"/>
      <family val="2"/>
    </font>
    <font>
      <sz val="9"/>
      <name val="Arial Cyr"/>
      <family val="2"/>
    </font>
    <font>
      <sz val="12"/>
      <name val="Arial Cyr"/>
      <family val="0"/>
    </font>
    <font>
      <sz val="10"/>
      <name val="Arial Cyr"/>
      <family val="2"/>
    </font>
    <font>
      <b/>
      <sz val="9"/>
      <name val="Arial Cyr"/>
      <family val="0"/>
    </font>
    <font>
      <sz val="11"/>
      <color indexed="14"/>
      <name val="Arial Cyr"/>
      <family val="2"/>
    </font>
    <font>
      <sz val="8"/>
      <color indexed="10"/>
      <name val="Arial Cyr"/>
      <family val="2"/>
    </font>
    <font>
      <b/>
      <sz val="12"/>
      <color indexed="2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9"/>
      <color indexed="9"/>
      <name val="Arial Cyr"/>
      <family val="2"/>
    </font>
    <font>
      <sz val="11"/>
      <color indexed="60"/>
      <name val="Arial Cyr"/>
      <family val="2"/>
    </font>
    <font>
      <sz val="10"/>
      <color indexed="60"/>
      <name val="Arial Cyr"/>
      <family val="2"/>
    </font>
    <font>
      <sz val="10"/>
      <color indexed="10"/>
      <name val="Arial Cyr"/>
      <family val="2"/>
    </font>
    <font>
      <b/>
      <sz val="11"/>
      <color indexed="60"/>
      <name val="Arial Cyr"/>
      <family val="2"/>
    </font>
    <font>
      <sz val="11"/>
      <color indexed="17"/>
      <name val="Arial Cyr"/>
      <family val="2"/>
    </font>
    <font>
      <i/>
      <sz val="12"/>
      <color indexed="12"/>
      <name val="Arial Cyr"/>
      <family val="0"/>
    </font>
    <font>
      <sz val="9"/>
      <color indexed="10"/>
      <name val="Arial Cyr"/>
      <family val="2"/>
    </font>
    <font>
      <i/>
      <sz val="9"/>
      <color indexed="60"/>
      <name val="Arial Cyr"/>
      <family val="0"/>
    </font>
    <font>
      <sz val="9"/>
      <color indexed="60"/>
      <name val="Arial Cyr"/>
      <family val="2"/>
    </font>
    <font>
      <i/>
      <sz val="10"/>
      <color indexed="60"/>
      <name val="Arial Cyr"/>
      <family val="0"/>
    </font>
    <font>
      <i/>
      <sz val="8"/>
      <name val="Arial Cyr"/>
      <family val="0"/>
    </font>
    <font>
      <i/>
      <sz val="11"/>
      <color indexed="14"/>
      <name val="Arial CYR"/>
      <family val="0"/>
    </font>
    <font>
      <i/>
      <sz val="11"/>
      <color indexed="53"/>
      <name val="Arial Cyr"/>
      <family val="2"/>
    </font>
    <font>
      <i/>
      <sz val="8"/>
      <color indexed="53"/>
      <name val="Arial Cyr"/>
      <family val="0"/>
    </font>
    <font>
      <i/>
      <sz val="10"/>
      <color indexed="53"/>
      <name val="Arial Cyr"/>
      <family val="0"/>
    </font>
    <font>
      <b/>
      <i/>
      <sz val="8"/>
      <color indexed="53"/>
      <name val="Arial Cyr"/>
      <family val="0"/>
    </font>
    <font>
      <i/>
      <sz val="11"/>
      <color indexed="14"/>
      <name val="Arial Cyr"/>
      <family val="2"/>
    </font>
    <font>
      <i/>
      <sz val="9"/>
      <color indexed="14"/>
      <name val="Arial Cyr"/>
      <family val="0"/>
    </font>
    <font>
      <b/>
      <sz val="11"/>
      <color indexed="10"/>
      <name val="Arial Cyr"/>
      <family val="0"/>
    </font>
    <font>
      <i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2"/>
    </font>
    <font>
      <i/>
      <sz val="10"/>
      <color indexed="10"/>
      <name val="Arial Cyr"/>
      <family val="0"/>
    </font>
    <font>
      <sz val="10"/>
      <color indexed="53"/>
      <name val="Arial Cyr"/>
      <family val="2"/>
    </font>
    <font>
      <b/>
      <sz val="11"/>
      <color indexed="8"/>
      <name val="Arial Cyr"/>
      <family val="2"/>
    </font>
    <font>
      <i/>
      <sz val="11"/>
      <color indexed="12"/>
      <name val="Arial Cyr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color indexed="10"/>
      <name val="Times New Roman"/>
      <family val="1"/>
    </font>
    <font>
      <sz val="11"/>
      <color indexed="53"/>
      <name val="Arial Cyr"/>
      <family val="2"/>
    </font>
    <font>
      <b/>
      <sz val="12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color indexed="12"/>
      <name val="Arial Cyr"/>
      <family val="0"/>
    </font>
    <font>
      <b/>
      <sz val="10"/>
      <color indexed="2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9"/>
      <color indexed="8"/>
      <name val="Arial Cyr"/>
      <family val="0"/>
    </font>
    <font>
      <i/>
      <sz val="11"/>
      <name val="Arial Cyr"/>
      <family val="0"/>
    </font>
    <font>
      <b/>
      <i/>
      <sz val="10"/>
      <name val="Arial Cyr"/>
      <family val="0"/>
    </font>
    <font>
      <b/>
      <i/>
      <sz val="11"/>
      <color indexed="14"/>
      <name val="Arial Cyr"/>
      <family val="0"/>
    </font>
    <font>
      <b/>
      <i/>
      <sz val="11"/>
      <color indexed="53"/>
      <name val="Arial Cyr"/>
      <family val="0"/>
    </font>
    <font>
      <b/>
      <i/>
      <sz val="11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53"/>
      <name val="Arial Cyr"/>
      <family val="0"/>
    </font>
    <font>
      <b/>
      <sz val="10"/>
      <color indexed="14"/>
      <name val="Arial Cyr"/>
      <family val="0"/>
    </font>
    <font>
      <sz val="12"/>
      <color indexed="10"/>
      <name val="Times New Roman"/>
      <family val="0"/>
    </font>
    <font>
      <sz val="12"/>
      <color indexed="53"/>
      <name val="Times New Roman"/>
      <family val="0"/>
    </font>
    <font>
      <b/>
      <sz val="8"/>
      <name val="Arial Cyr"/>
      <family val="0"/>
    </font>
    <font>
      <b/>
      <sz val="13"/>
      <name val="Arial Cyr"/>
      <family val="2"/>
    </font>
    <font>
      <sz val="11"/>
      <color indexed="10"/>
      <name val="Arial Cyr"/>
      <family val="2"/>
    </font>
    <font>
      <b/>
      <i/>
      <sz val="11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7"/>
      <name val="Times New Roman"/>
      <family val="0"/>
    </font>
    <font>
      <sz val="7"/>
      <name val="Arial Cyr"/>
      <family val="2"/>
    </font>
    <font>
      <i/>
      <sz val="7"/>
      <name val="Times New Roman"/>
      <family val="0"/>
    </font>
    <font>
      <i/>
      <sz val="7"/>
      <name val="Arial Cyr"/>
      <family val="2"/>
    </font>
    <font>
      <b/>
      <sz val="10"/>
      <color indexed="60"/>
      <name val="Arial Cyr"/>
      <family val="0"/>
    </font>
    <font>
      <b/>
      <i/>
      <sz val="12"/>
      <color indexed="10"/>
      <name val="Arial Cyr"/>
      <family val="0"/>
    </font>
    <font>
      <b/>
      <sz val="11"/>
      <color indexed="17"/>
      <name val="Arial Cyr"/>
      <family val="0"/>
    </font>
    <font>
      <b/>
      <sz val="12"/>
      <color indexed="60"/>
      <name val="Arial Cyr"/>
      <family val="2"/>
    </font>
    <font>
      <sz val="12"/>
      <color indexed="60"/>
      <name val="Times New Roman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color indexed="12"/>
      <name val="Arial Cyr"/>
      <family val="0"/>
    </font>
    <font>
      <b/>
      <sz val="7"/>
      <color indexed="12"/>
      <name val="Arial Cyr"/>
      <family val="0"/>
    </font>
    <font>
      <i/>
      <sz val="10"/>
      <name val="Times New Roman"/>
      <family val="1"/>
    </font>
    <font>
      <sz val="12"/>
      <color indexed="14"/>
      <name val="Times New Roman"/>
      <family val="0"/>
    </font>
    <font>
      <i/>
      <sz val="9"/>
      <color indexed="14"/>
      <name val="Times New Roman"/>
      <family val="1"/>
    </font>
    <font>
      <sz val="10"/>
      <name val="Times New Roman"/>
      <family val="0"/>
    </font>
    <font>
      <sz val="8"/>
      <color indexed="12"/>
      <name val="Times New Roman"/>
      <family val="0"/>
    </font>
    <font>
      <sz val="12"/>
      <color indexed="61"/>
      <name val="Times New Roman"/>
      <family val="0"/>
    </font>
    <font>
      <sz val="9"/>
      <color indexed="61"/>
      <name val="Arial Cyr"/>
      <family val="0"/>
    </font>
    <font>
      <b/>
      <sz val="11"/>
      <color indexed="14"/>
      <name val="Arial Cyr"/>
      <family val="2"/>
    </font>
    <font>
      <b/>
      <sz val="12"/>
      <color indexed="10"/>
      <name val="Times New Roman"/>
      <family val="1"/>
    </font>
    <font>
      <b/>
      <sz val="11"/>
      <color indexed="16"/>
      <name val="Arial Cyr"/>
      <family val="2"/>
    </font>
    <font>
      <b/>
      <i/>
      <sz val="12"/>
      <color indexed="12"/>
      <name val="Arial Cyr"/>
      <family val="0"/>
    </font>
    <font>
      <u val="single"/>
      <sz val="11"/>
      <name val="Arial Cyr"/>
      <family val="0"/>
    </font>
    <font>
      <u val="single"/>
      <sz val="12"/>
      <name val="Times New Roman"/>
      <family val="1"/>
    </font>
    <font>
      <i/>
      <u val="single"/>
      <sz val="11"/>
      <name val="Arial Cyr"/>
      <family val="0"/>
    </font>
    <font>
      <b/>
      <i/>
      <sz val="11"/>
      <name val="Arial Cyr"/>
      <family val="0"/>
    </font>
    <font>
      <b/>
      <i/>
      <sz val="12"/>
      <color indexed="12"/>
      <name val="Times New Roman"/>
      <family val="0"/>
    </font>
    <font>
      <sz val="11"/>
      <color indexed="8"/>
      <name val="Arial Cyr"/>
      <family val="0"/>
    </font>
    <font>
      <b/>
      <i/>
      <sz val="12"/>
      <color indexed="61"/>
      <name val="Arial Cyr"/>
      <family val="0"/>
    </font>
    <font>
      <i/>
      <sz val="11"/>
      <color indexed="61"/>
      <name val="Arial Cyr"/>
      <family val="0"/>
    </font>
    <font>
      <b/>
      <i/>
      <sz val="11"/>
      <color indexed="17"/>
      <name val="Arial Cyr"/>
      <family val="0"/>
    </font>
    <font>
      <b/>
      <sz val="12"/>
      <color indexed="20"/>
      <name val="Arial"/>
      <family val="2"/>
    </font>
    <font>
      <i/>
      <sz val="12"/>
      <color indexed="17"/>
      <name val="Arial Cyr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1" fontId="5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41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1" fontId="19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3" fillId="0" borderId="0" xfId="0" applyNumberFormat="1" applyFont="1" applyAlignment="1">
      <alignment horizontal="center"/>
    </xf>
    <xf numFmtId="169" fontId="5" fillId="0" borderId="0" xfId="0" applyNumberFormat="1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10" fontId="17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72" fontId="37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0" fontId="3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/>
    </xf>
    <xf numFmtId="2" fontId="21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1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1" fillId="0" borderId="0" xfId="0" applyFont="1" applyAlignment="1">
      <alignment/>
    </xf>
    <xf numFmtId="49" fontId="31" fillId="0" borderId="0" xfId="0" applyNumberFormat="1" applyFont="1" applyAlignment="1">
      <alignment/>
    </xf>
    <xf numFmtId="49" fontId="54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5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6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9" fillId="0" borderId="0" xfId="0" applyFont="1" applyBorder="1" applyAlignment="1">
      <alignment/>
    </xf>
    <xf numFmtId="1" fontId="63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2" fillId="0" borderId="6" xfId="0" applyFont="1" applyBorder="1" applyAlignment="1">
      <alignment/>
    </xf>
    <xf numFmtId="49" fontId="13" fillId="0" borderId="5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166" fontId="12" fillId="0" borderId="7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9" fontId="33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41" fontId="46" fillId="0" borderId="0" xfId="0" applyNumberFormat="1" applyFont="1" applyBorder="1" applyAlignment="1">
      <alignment/>
    </xf>
    <xf numFmtId="41" fontId="46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41" fontId="13" fillId="0" borderId="8" xfId="0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1" fontId="50" fillId="0" borderId="0" xfId="0" applyNumberFormat="1" applyFont="1" applyAlignment="1">
      <alignment horizontal="right"/>
    </xf>
    <xf numFmtId="41" fontId="12" fillId="0" borderId="0" xfId="0" applyNumberFormat="1" applyFont="1" applyAlignment="1">
      <alignment horizontal="center"/>
    </xf>
    <xf numFmtId="41" fontId="12" fillId="0" borderId="0" xfId="0" applyNumberFormat="1" applyFont="1" applyAlignment="1">
      <alignment horizontal="left"/>
    </xf>
    <xf numFmtId="41" fontId="12" fillId="0" borderId="0" xfId="0" applyNumberFormat="1" applyFont="1" applyAlignment="1">
      <alignment horizontal="right"/>
    </xf>
    <xf numFmtId="41" fontId="35" fillId="0" borderId="0" xfId="0" applyNumberFormat="1" applyFont="1" applyAlignment="1">
      <alignment horizontal="right"/>
    </xf>
    <xf numFmtId="41" fontId="52" fillId="0" borderId="0" xfId="0" applyNumberFormat="1" applyFont="1" applyAlignment="1">
      <alignment horizontal="right"/>
    </xf>
    <xf numFmtId="41" fontId="12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47" fillId="0" borderId="0" xfId="0" applyNumberFormat="1" applyFont="1" applyAlignment="1">
      <alignment horizontal="right"/>
    </xf>
    <xf numFmtId="41" fontId="53" fillId="0" borderId="0" xfId="0" applyNumberFormat="1" applyFont="1" applyAlignment="1">
      <alignment horizontal="right"/>
    </xf>
    <xf numFmtId="41" fontId="39" fillId="0" borderId="0" xfId="0" applyNumberFormat="1" applyFont="1" applyAlignment="1">
      <alignment horizontal="right"/>
    </xf>
    <xf numFmtId="41" fontId="39" fillId="0" borderId="0" xfId="0" applyNumberFormat="1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41" fontId="7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1" fontId="77" fillId="0" borderId="0" xfId="0" applyNumberFormat="1" applyFont="1" applyAlignment="1">
      <alignment horizontal="right"/>
    </xf>
    <xf numFmtId="0" fontId="78" fillId="0" borderId="0" xfId="0" applyFont="1" applyAlignment="1">
      <alignment/>
    </xf>
    <xf numFmtId="0" fontId="54" fillId="0" borderId="0" xfId="0" applyFont="1" applyAlignment="1">
      <alignment/>
    </xf>
    <xf numFmtId="0" fontId="71" fillId="0" borderId="0" xfId="0" applyFont="1" applyAlignment="1">
      <alignment horizontal="center"/>
    </xf>
    <xf numFmtId="3" fontId="79" fillId="0" borderId="0" xfId="0" applyNumberFormat="1" applyFont="1" applyAlignment="1">
      <alignment/>
    </xf>
    <xf numFmtId="182" fontId="79" fillId="0" borderId="0" xfId="0" applyNumberFormat="1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8" fontId="79" fillId="0" borderId="0" xfId="0" applyNumberFormat="1" applyFont="1" applyAlignment="1">
      <alignment/>
    </xf>
    <xf numFmtId="168" fontId="37" fillId="0" borderId="0" xfId="0" applyNumberFormat="1" applyFont="1" applyAlignment="1">
      <alignment/>
    </xf>
    <xf numFmtId="168" fontId="73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0" fontId="60" fillId="0" borderId="0" xfId="0" applyFont="1" applyAlignment="1">
      <alignment/>
    </xf>
    <xf numFmtId="3" fontId="37" fillId="0" borderId="0" xfId="0" applyNumberFormat="1" applyFont="1" applyAlignment="1">
      <alignment/>
    </xf>
    <xf numFmtId="0" fontId="84" fillId="0" borderId="0" xfId="0" applyFont="1" applyAlignment="1">
      <alignment/>
    </xf>
    <xf numFmtId="49" fontId="76" fillId="0" borderId="0" xfId="0" applyNumberFormat="1" applyFont="1" applyAlignment="1">
      <alignment/>
    </xf>
    <xf numFmtId="182" fontId="37" fillId="0" borderId="0" xfId="0" applyNumberFormat="1" applyFont="1" applyAlignment="1">
      <alignment/>
    </xf>
    <xf numFmtId="183" fontId="37" fillId="0" borderId="0" xfId="0" applyNumberFormat="1" applyFont="1" applyAlignment="1">
      <alignment horizontal="right"/>
    </xf>
    <xf numFmtId="3" fontId="54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41" fontId="80" fillId="0" borderId="0" xfId="0" applyNumberFormat="1" applyFont="1" applyAlignment="1">
      <alignment/>
    </xf>
    <xf numFmtId="1" fontId="80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77" fillId="0" borderId="0" xfId="0" applyNumberFormat="1" applyFont="1" applyAlignment="1">
      <alignment horizontal="right"/>
    </xf>
    <xf numFmtId="41" fontId="85" fillId="0" borderId="0" xfId="0" applyNumberFormat="1" applyFont="1" applyAlignment="1">
      <alignment/>
    </xf>
    <xf numFmtId="0" fontId="87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55" fillId="0" borderId="0" xfId="0" applyNumberFormat="1" applyFont="1" applyAlignment="1">
      <alignment horizontal="right"/>
    </xf>
    <xf numFmtId="183" fontId="88" fillId="0" borderId="0" xfId="0" applyNumberFormat="1" applyFont="1" applyAlignment="1">
      <alignment/>
    </xf>
    <xf numFmtId="41" fontId="86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1" fontId="8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41" fontId="91" fillId="0" borderId="0" xfId="0" applyNumberFormat="1" applyFont="1" applyBorder="1" applyAlignment="1">
      <alignment horizontal="center"/>
    </xf>
    <xf numFmtId="41" fontId="88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" fillId="0" borderId="0" xfId="0" applyFont="1" applyBorder="1" applyAlignment="1">
      <alignment/>
    </xf>
    <xf numFmtId="183" fontId="85" fillId="0" borderId="0" xfId="0" applyNumberFormat="1" applyFont="1" applyAlignment="1">
      <alignment/>
    </xf>
    <xf numFmtId="41" fontId="92" fillId="0" borderId="0" xfId="0" applyNumberFormat="1" applyFont="1" applyAlignment="1">
      <alignment horizontal="right"/>
    </xf>
    <xf numFmtId="10" fontId="93" fillId="0" borderId="0" xfId="0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2" fillId="0" borderId="0" xfId="0" applyFont="1" applyFill="1" applyBorder="1" applyAlignment="1">
      <alignment/>
    </xf>
    <xf numFmtId="49" fontId="94" fillId="0" borderId="0" xfId="0" applyNumberFormat="1" applyFont="1" applyAlignment="1">
      <alignment horizontal="center"/>
    </xf>
    <xf numFmtId="41" fontId="95" fillId="0" borderId="0" xfId="0" applyNumberFormat="1" applyFont="1" applyAlignment="1">
      <alignment horizontal="right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Border="1" applyAlignment="1">
      <alignment/>
    </xf>
    <xf numFmtId="0" fontId="67" fillId="0" borderId="0" xfId="0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/>
    </xf>
    <xf numFmtId="41" fontId="20" fillId="0" borderId="0" xfId="0" applyNumberFormat="1" applyFont="1" applyAlignment="1">
      <alignment horizontal="right"/>
    </xf>
    <xf numFmtId="0" fontId="54" fillId="0" borderId="0" xfId="0" applyFont="1" applyBorder="1" applyAlignment="1">
      <alignment/>
    </xf>
    <xf numFmtId="0" fontId="39" fillId="0" borderId="0" xfId="0" applyFont="1" applyAlignment="1">
      <alignment/>
    </xf>
    <xf numFmtId="0" fontId="101" fillId="0" borderId="0" xfId="0" applyFont="1" applyAlignment="1">
      <alignment/>
    </xf>
    <xf numFmtId="41" fontId="70" fillId="0" borderId="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6" fontId="12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35" fillId="0" borderId="7" xfId="0" applyNumberFormat="1" applyFont="1" applyBorder="1" applyAlignment="1">
      <alignment/>
    </xf>
    <xf numFmtId="166" fontId="65" fillId="0" borderId="7" xfId="0" applyNumberFormat="1" applyFont="1" applyBorder="1" applyAlignment="1">
      <alignment/>
    </xf>
    <xf numFmtId="0" fontId="0" fillId="0" borderId="11" xfId="0" applyBorder="1" applyAlignment="1">
      <alignment/>
    </xf>
    <xf numFmtId="0" fontId="55" fillId="0" borderId="11" xfId="0" applyFont="1" applyBorder="1" applyAlignment="1">
      <alignment horizontal="center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41" fontId="105" fillId="0" borderId="0" xfId="0" applyNumberFormat="1" applyFont="1" applyAlignment="1">
      <alignment horizontal="center"/>
    </xf>
    <xf numFmtId="41" fontId="106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99" fillId="0" borderId="0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8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7" fillId="0" borderId="0" xfId="0" applyNumberFormat="1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6" fillId="0" borderId="0" xfId="0" applyNumberFormat="1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view="pageBreakPreview" zoomScaleNormal="90" zoomScaleSheetLayoutView="100" workbookViewId="0" topLeftCell="A22">
      <selection activeCell="D71" sqref="D71"/>
    </sheetView>
  </sheetViews>
  <sheetFormatPr defaultColWidth="9.00390625" defaultRowHeight="15.75"/>
  <cols>
    <col min="1" max="1" width="0.2421875" style="0" customWidth="1"/>
    <col min="2" max="2" width="25.375" style="0" customWidth="1"/>
    <col min="3" max="3" width="51.75390625" style="0" customWidth="1"/>
    <col min="4" max="4" width="9.375" style="0" customWidth="1"/>
    <col min="5" max="5" width="0.5" style="0" customWidth="1"/>
    <col min="6" max="6" width="8.25390625" style="0" customWidth="1"/>
    <col min="8" max="8" width="0" style="0" hidden="1" customWidth="1"/>
    <col min="9" max="9" width="8.125" style="0" customWidth="1"/>
  </cols>
  <sheetData>
    <row r="1" spans="3:5" ht="15.75">
      <c r="C1" s="6" t="s">
        <v>369</v>
      </c>
      <c r="E1" s="13"/>
    </row>
    <row r="2" spans="3:9" ht="15.75">
      <c r="C2" s="6" t="s">
        <v>366</v>
      </c>
      <c r="D2" s="2"/>
      <c r="E2" s="2"/>
      <c r="F2" s="2"/>
      <c r="G2" s="2"/>
      <c r="H2" s="2"/>
      <c r="I2" s="2"/>
    </row>
    <row r="3" spans="3:9" ht="17.25" customHeight="1">
      <c r="C3" s="6" t="s">
        <v>367</v>
      </c>
      <c r="D3" s="2"/>
      <c r="E3" s="2"/>
      <c r="F3" s="2"/>
      <c r="G3" s="2"/>
      <c r="H3" s="2"/>
      <c r="I3" s="2"/>
    </row>
    <row r="4" spans="3:9" ht="15" customHeight="1">
      <c r="C4" s="6" t="s">
        <v>365</v>
      </c>
      <c r="D4" s="2"/>
      <c r="E4" s="2"/>
      <c r="F4" s="2"/>
      <c r="G4" s="2"/>
      <c r="H4" s="2"/>
      <c r="I4" s="2"/>
    </row>
    <row r="5" spans="4:9" ht="15" customHeight="1">
      <c r="D5" s="2"/>
      <c r="E5" s="2"/>
      <c r="F5" s="2"/>
      <c r="G5" s="2"/>
      <c r="H5" s="2"/>
      <c r="I5" s="2"/>
    </row>
    <row r="6" spans="4:9" ht="15" customHeight="1">
      <c r="D6" s="2"/>
      <c r="E6" s="2"/>
      <c r="F6" s="2"/>
      <c r="G6" s="2"/>
      <c r="H6" s="2"/>
      <c r="I6" s="2"/>
    </row>
    <row r="7" spans="3:9" ht="16.5">
      <c r="C7" s="87" t="s">
        <v>368</v>
      </c>
      <c r="D7" s="2"/>
      <c r="E7" s="2"/>
      <c r="F7" s="2"/>
      <c r="G7" s="2"/>
      <c r="H7" s="2"/>
      <c r="I7" s="2"/>
    </row>
    <row r="8" ht="18">
      <c r="C8" s="88" t="s">
        <v>277</v>
      </c>
    </row>
    <row r="9" ht="15.75" customHeight="1">
      <c r="C9" s="89" t="s">
        <v>301</v>
      </c>
    </row>
    <row r="10" ht="6" customHeight="1">
      <c r="D10" s="90"/>
    </row>
    <row r="11" spans="2:5" ht="15.75">
      <c r="B11" s="91" t="s">
        <v>278</v>
      </c>
      <c r="C11" s="212" t="s">
        <v>279</v>
      </c>
      <c r="D11" s="199" t="s">
        <v>280</v>
      </c>
      <c r="E11" s="6"/>
    </row>
    <row r="12" spans="2:5" ht="15.75">
      <c r="B12" s="92" t="s">
        <v>281</v>
      </c>
      <c r="C12" s="213"/>
      <c r="D12" s="206" t="s">
        <v>364</v>
      </c>
      <c r="E12" s="6"/>
    </row>
    <row r="13" spans="2:5" ht="13.5" customHeight="1">
      <c r="B13" s="5"/>
      <c r="C13" s="4"/>
      <c r="D13" s="200"/>
      <c r="E13" s="6"/>
    </row>
    <row r="14" spans="2:5" ht="14.25" customHeight="1">
      <c r="B14" s="93" t="s">
        <v>282</v>
      </c>
      <c r="C14" s="94" t="s">
        <v>283</v>
      </c>
      <c r="D14" s="201">
        <f>D16</f>
        <v>12546</v>
      </c>
      <c r="E14" s="6"/>
    </row>
    <row r="15" spans="2:5" ht="9.75" customHeight="1">
      <c r="B15" s="93"/>
      <c r="C15" s="95"/>
      <c r="D15" s="202"/>
      <c r="E15" s="6"/>
    </row>
    <row r="16" spans="2:5" ht="14.25" customHeight="1">
      <c r="B16" s="93" t="s">
        <v>284</v>
      </c>
      <c r="C16" s="102" t="s">
        <v>285</v>
      </c>
      <c r="D16" s="201">
        <f>D18</f>
        <v>12546</v>
      </c>
      <c r="E16" s="6"/>
    </row>
    <row r="17" spans="2:5" ht="14.25" customHeight="1">
      <c r="B17" s="93"/>
      <c r="C17" s="81"/>
      <c r="D17" s="202"/>
      <c r="E17" s="6"/>
    </row>
    <row r="18" spans="2:5" ht="14.25" customHeight="1">
      <c r="B18" s="93" t="s">
        <v>286</v>
      </c>
      <c r="C18" s="102" t="s">
        <v>287</v>
      </c>
      <c r="D18" s="201">
        <f>D20+D24</f>
        <v>12546</v>
      </c>
      <c r="E18" s="6"/>
    </row>
    <row r="19" spans="2:5" ht="14.25" customHeight="1">
      <c r="B19" s="93"/>
      <c r="C19" s="102"/>
      <c r="D19" s="201"/>
      <c r="E19" s="6"/>
    </row>
    <row r="20" spans="2:12" ht="14.25" customHeight="1">
      <c r="B20" s="93" t="s">
        <v>288</v>
      </c>
      <c r="C20" s="102" t="s">
        <v>289</v>
      </c>
      <c r="D20" s="203">
        <v>12526</v>
      </c>
      <c r="E20" s="6"/>
      <c r="K20" s="104"/>
      <c r="L20" s="181"/>
    </row>
    <row r="21" spans="2:13" ht="14.25" customHeight="1">
      <c r="B21" s="93"/>
      <c r="C21" s="102" t="s">
        <v>290</v>
      </c>
      <c r="D21" s="201"/>
      <c r="E21" s="6"/>
      <c r="K21" s="182"/>
      <c r="L21" s="181"/>
      <c r="M21" s="183"/>
    </row>
    <row r="22" spans="2:5" ht="14.25" customHeight="1">
      <c r="B22" s="93"/>
      <c r="C22" s="102" t="s">
        <v>291</v>
      </c>
      <c r="D22" s="201"/>
      <c r="E22" s="6"/>
    </row>
    <row r="23" spans="2:5" ht="14.25" customHeight="1">
      <c r="B23" s="93"/>
      <c r="C23" s="95"/>
      <c r="D23" s="201"/>
      <c r="E23" s="6"/>
    </row>
    <row r="24" spans="2:5" ht="14.25" customHeight="1">
      <c r="B24" s="93" t="s">
        <v>332</v>
      </c>
      <c r="C24" s="102" t="s">
        <v>333</v>
      </c>
      <c r="D24" s="201">
        <v>20</v>
      </c>
      <c r="E24" s="6"/>
    </row>
    <row r="25" spans="2:5" ht="14.25" customHeight="1">
      <c r="B25" s="93"/>
      <c r="C25" s="102" t="s">
        <v>290</v>
      </c>
      <c r="D25" s="201"/>
      <c r="E25" s="6"/>
    </row>
    <row r="26" spans="2:5" ht="14.25" customHeight="1">
      <c r="B26" s="93"/>
      <c r="C26" s="102" t="s">
        <v>291</v>
      </c>
      <c r="D26" s="201"/>
      <c r="E26" s="6"/>
    </row>
    <row r="27" spans="2:5" ht="9" customHeight="1">
      <c r="B27" s="93"/>
      <c r="C27" s="95"/>
      <c r="D27" s="201"/>
      <c r="E27" s="6"/>
    </row>
    <row r="28" spans="2:5" ht="14.25" customHeight="1">
      <c r="B28" s="93" t="s">
        <v>292</v>
      </c>
      <c r="C28" s="94" t="s">
        <v>293</v>
      </c>
      <c r="D28" s="201">
        <f>D32+D66</f>
        <v>13187</v>
      </c>
      <c r="E28" s="6"/>
    </row>
    <row r="29" spans="2:5" ht="11.25" customHeight="1">
      <c r="B29" s="93"/>
      <c r="C29" s="97"/>
      <c r="D29" s="201"/>
      <c r="E29" s="6"/>
    </row>
    <row r="30" spans="2:5" ht="14.25" customHeight="1">
      <c r="B30" s="93" t="s">
        <v>294</v>
      </c>
      <c r="C30" s="95" t="s">
        <v>295</v>
      </c>
      <c r="D30" s="201"/>
      <c r="E30" s="6"/>
    </row>
    <row r="31" spans="2:5" ht="14.25" customHeight="1">
      <c r="B31" s="93"/>
      <c r="C31" s="95" t="s">
        <v>296</v>
      </c>
      <c r="D31" s="201"/>
      <c r="E31" s="6"/>
    </row>
    <row r="32" spans="2:5" ht="14.25" customHeight="1">
      <c r="B32" s="93"/>
      <c r="C32" s="95" t="s">
        <v>297</v>
      </c>
      <c r="D32" s="201">
        <f>D34+D38</f>
        <v>13127</v>
      </c>
      <c r="E32" s="6"/>
    </row>
    <row r="33" spans="2:5" ht="12" customHeight="1">
      <c r="B33" s="93"/>
      <c r="C33" s="98"/>
      <c r="D33" s="201"/>
      <c r="E33" s="6"/>
    </row>
    <row r="34" spans="2:5" ht="14.25" customHeight="1">
      <c r="B34" s="93" t="s">
        <v>304</v>
      </c>
      <c r="C34" s="102" t="s">
        <v>306</v>
      </c>
      <c r="D34" s="201">
        <v>1111</v>
      </c>
      <c r="E34" s="6"/>
    </row>
    <row r="35" spans="2:5" ht="12" customHeight="1">
      <c r="B35" s="93"/>
      <c r="C35" s="102" t="s">
        <v>307</v>
      </c>
      <c r="D35" s="201"/>
      <c r="E35" s="6"/>
    </row>
    <row r="36" spans="2:5" ht="12" customHeight="1">
      <c r="B36" s="93"/>
      <c r="C36" s="102" t="s">
        <v>309</v>
      </c>
      <c r="D36" s="201"/>
      <c r="E36" s="6"/>
    </row>
    <row r="37" spans="2:5" ht="14.25" customHeight="1">
      <c r="B37" s="93"/>
      <c r="C37" s="102" t="s">
        <v>308</v>
      </c>
      <c r="D37" s="201"/>
      <c r="E37" s="6"/>
    </row>
    <row r="38" spans="2:5" ht="15" customHeight="1">
      <c r="B38" s="93" t="s">
        <v>311</v>
      </c>
      <c r="C38" s="95" t="s">
        <v>312</v>
      </c>
      <c r="D38" s="201">
        <f>D40</f>
        <v>12016</v>
      </c>
      <c r="E38" s="6"/>
    </row>
    <row r="39" spans="2:5" ht="9" customHeight="1">
      <c r="B39" s="93"/>
      <c r="C39" s="95"/>
      <c r="D39" s="201"/>
      <c r="E39" s="6"/>
    </row>
    <row r="40" spans="2:5" ht="14.25" customHeight="1">
      <c r="B40" s="93" t="s">
        <v>310</v>
      </c>
      <c r="C40" s="102" t="s">
        <v>313</v>
      </c>
      <c r="D40" s="201">
        <f>D44+D49+D56+D61</f>
        <v>12016</v>
      </c>
      <c r="E40" s="6"/>
    </row>
    <row r="41" spans="2:5" ht="14.25" customHeight="1">
      <c r="B41" s="93"/>
      <c r="C41" s="102" t="s">
        <v>305</v>
      </c>
      <c r="D41" s="201"/>
      <c r="E41" s="6"/>
    </row>
    <row r="42" spans="2:5" ht="14.25" customHeight="1">
      <c r="B42" s="93"/>
      <c r="C42" s="102" t="s">
        <v>314</v>
      </c>
      <c r="D42" s="201"/>
      <c r="E42" s="6"/>
    </row>
    <row r="43" spans="2:5" ht="8.25" customHeight="1">
      <c r="B43" s="93"/>
      <c r="C43" s="95"/>
      <c r="D43" s="201"/>
      <c r="E43" s="6"/>
    </row>
    <row r="44" spans="2:5" ht="14.25" customHeight="1">
      <c r="B44" s="93" t="s">
        <v>315</v>
      </c>
      <c r="C44" s="102" t="s">
        <v>316</v>
      </c>
      <c r="D44" s="201">
        <v>1230</v>
      </c>
      <c r="E44" s="6"/>
    </row>
    <row r="45" spans="2:5" ht="14.25" customHeight="1">
      <c r="B45" s="93"/>
      <c r="C45" s="102" t="s">
        <v>317</v>
      </c>
      <c r="D45" s="201"/>
      <c r="E45" s="6"/>
    </row>
    <row r="46" spans="2:5" ht="14.25" customHeight="1">
      <c r="B46" s="93"/>
      <c r="C46" s="102" t="s">
        <v>318</v>
      </c>
      <c r="D46" s="201"/>
      <c r="E46" s="6"/>
    </row>
    <row r="47" spans="2:5" ht="14.25" customHeight="1">
      <c r="B47" s="93"/>
      <c r="C47" s="102" t="s">
        <v>319</v>
      </c>
      <c r="D47" s="201"/>
      <c r="E47" s="6"/>
    </row>
    <row r="48" spans="2:5" ht="9" customHeight="1">
      <c r="B48" s="93"/>
      <c r="C48" s="102"/>
      <c r="D48" s="201"/>
      <c r="E48" s="6"/>
    </row>
    <row r="49" spans="2:5" ht="14.25" customHeight="1">
      <c r="B49" s="93" t="s">
        <v>324</v>
      </c>
      <c r="C49" s="102" t="s">
        <v>316</v>
      </c>
      <c r="D49" s="201">
        <v>4240</v>
      </c>
      <c r="E49" s="6"/>
    </row>
    <row r="50" spans="2:5" ht="14.25" customHeight="1">
      <c r="B50" s="93"/>
      <c r="C50" s="102" t="s">
        <v>320</v>
      </c>
      <c r="D50" s="201"/>
      <c r="E50" s="6"/>
    </row>
    <row r="51" spans="2:5" ht="14.25" customHeight="1">
      <c r="B51" s="93"/>
      <c r="C51" s="102" t="s">
        <v>331</v>
      </c>
      <c r="D51" s="201"/>
      <c r="E51" s="6"/>
    </row>
    <row r="52" spans="2:5" ht="14.25" customHeight="1">
      <c r="B52" s="93"/>
      <c r="C52" s="102" t="s">
        <v>321</v>
      </c>
      <c r="D52" s="201"/>
      <c r="E52" s="6"/>
    </row>
    <row r="53" spans="2:5" ht="14.25" customHeight="1">
      <c r="B53" s="93"/>
      <c r="C53" s="102" t="s">
        <v>322</v>
      </c>
      <c r="D53" s="201"/>
      <c r="E53" s="6"/>
    </row>
    <row r="54" spans="2:5" ht="14.25" customHeight="1">
      <c r="B54" s="93"/>
      <c r="C54" s="102" t="s">
        <v>323</v>
      </c>
      <c r="D54" s="201"/>
      <c r="E54" s="6"/>
    </row>
    <row r="55" spans="2:5" ht="12" customHeight="1">
      <c r="B55" s="93"/>
      <c r="C55" s="102"/>
      <c r="D55" s="201"/>
      <c r="E55" s="6"/>
    </row>
    <row r="56" spans="2:5" ht="14.25" customHeight="1">
      <c r="B56" s="93" t="s">
        <v>328</v>
      </c>
      <c r="C56" s="102" t="s">
        <v>316</v>
      </c>
      <c r="D56" s="201">
        <v>4155</v>
      </c>
      <c r="E56" s="6"/>
    </row>
    <row r="57" spans="2:5" ht="14.25" customHeight="1">
      <c r="B57" s="93"/>
      <c r="C57" s="102" t="s">
        <v>325</v>
      </c>
      <c r="D57" s="201"/>
      <c r="E57" s="6"/>
    </row>
    <row r="58" spans="2:5" ht="14.25" customHeight="1">
      <c r="B58" s="93"/>
      <c r="C58" s="102" t="s">
        <v>326</v>
      </c>
      <c r="D58" s="201"/>
      <c r="E58" s="6"/>
    </row>
    <row r="59" spans="2:5" ht="14.25" customHeight="1">
      <c r="B59" s="93"/>
      <c r="C59" s="102" t="s">
        <v>327</v>
      </c>
      <c r="D59" s="201"/>
      <c r="E59" s="6"/>
    </row>
    <row r="60" spans="2:5" ht="9" customHeight="1">
      <c r="B60" s="93"/>
      <c r="C60" s="102"/>
      <c r="D60" s="201"/>
      <c r="E60" s="6"/>
    </row>
    <row r="61" spans="2:5" ht="14.25" customHeight="1">
      <c r="B61" s="93" t="s">
        <v>329</v>
      </c>
      <c r="C61" s="102" t="s">
        <v>316</v>
      </c>
      <c r="D61" s="201">
        <v>2391</v>
      </c>
      <c r="E61" s="6"/>
    </row>
    <row r="62" spans="2:5" ht="14.25" customHeight="1">
      <c r="B62" s="93"/>
      <c r="C62" s="102" t="s">
        <v>325</v>
      </c>
      <c r="D62" s="201"/>
      <c r="E62" s="6"/>
    </row>
    <row r="63" spans="2:5" ht="14.25" customHeight="1">
      <c r="B63" s="93"/>
      <c r="C63" s="102" t="s">
        <v>330</v>
      </c>
      <c r="D63" s="201"/>
      <c r="E63" s="6"/>
    </row>
    <row r="64" spans="2:5" ht="14.25" customHeight="1">
      <c r="B64" s="93"/>
      <c r="C64" s="102" t="s">
        <v>323</v>
      </c>
      <c r="D64" s="201"/>
      <c r="E64" s="6"/>
    </row>
    <row r="65" spans="2:5" ht="7.5" customHeight="1">
      <c r="B65" s="93"/>
      <c r="C65" s="102"/>
      <c r="D65" s="201"/>
      <c r="E65" s="6"/>
    </row>
    <row r="66" spans="2:5" ht="14.25" customHeight="1">
      <c r="B66" s="93" t="s">
        <v>298</v>
      </c>
      <c r="C66" s="95" t="s">
        <v>299</v>
      </c>
      <c r="D66" s="201">
        <f>D69</f>
        <v>60</v>
      </c>
      <c r="E66" s="6"/>
    </row>
    <row r="67" spans="2:5" ht="9" customHeight="1">
      <c r="B67" s="93"/>
      <c r="C67" s="95"/>
      <c r="D67" s="201"/>
      <c r="E67" s="6"/>
    </row>
    <row r="68" spans="2:5" ht="14.25" customHeight="1">
      <c r="B68" s="93" t="s">
        <v>302</v>
      </c>
      <c r="C68" s="95" t="s">
        <v>300</v>
      </c>
      <c r="D68" s="201"/>
      <c r="E68" s="6"/>
    </row>
    <row r="69" spans="2:5" ht="14.25" customHeight="1">
      <c r="B69" s="93"/>
      <c r="C69" s="95" t="s">
        <v>303</v>
      </c>
      <c r="D69" s="201">
        <v>60</v>
      </c>
      <c r="E69" s="6"/>
    </row>
    <row r="70" spans="2:5" ht="11.25" customHeight="1">
      <c r="B70" s="93"/>
      <c r="C70" s="96"/>
      <c r="D70" s="202"/>
      <c r="E70" s="6"/>
    </row>
    <row r="71" spans="2:5" ht="17.25" customHeight="1">
      <c r="B71" s="100"/>
      <c r="C71" s="103" t="s">
        <v>334</v>
      </c>
      <c r="D71" s="204">
        <f>D14+D28</f>
        <v>25733</v>
      </c>
      <c r="E71" s="6"/>
    </row>
    <row r="72" spans="2:5" ht="14.25" customHeight="1">
      <c r="B72" s="101"/>
      <c r="C72" s="7"/>
      <c r="D72" s="205"/>
      <c r="E72" s="6"/>
    </row>
    <row r="73" ht="14.25" customHeight="1">
      <c r="B73" s="12"/>
    </row>
    <row r="74" spans="2:9" ht="14.25" customHeight="1">
      <c r="B74" s="12"/>
      <c r="C74" s="23"/>
      <c r="D74" s="23"/>
      <c r="E74" s="23"/>
      <c r="F74" s="23"/>
      <c r="G74" s="23"/>
      <c r="H74" s="23"/>
      <c r="I74" s="23"/>
    </row>
    <row r="75" spans="2:9" ht="14.25" customHeight="1">
      <c r="B75" s="12"/>
      <c r="C75" s="23"/>
      <c r="D75" s="23"/>
      <c r="E75" s="23"/>
      <c r="F75" s="23"/>
      <c r="G75" s="23"/>
      <c r="H75" s="23"/>
      <c r="I75" s="23"/>
    </row>
    <row r="76" spans="2:4" ht="14.25" customHeight="1">
      <c r="B76" s="12"/>
      <c r="C76" s="99"/>
      <c r="D76" s="23"/>
    </row>
    <row r="77" spans="2:4" ht="15" customHeight="1">
      <c r="B77" s="12"/>
      <c r="C77" s="99"/>
      <c r="D77" s="23"/>
    </row>
    <row r="78" ht="15" customHeight="1">
      <c r="B78" s="12"/>
    </row>
    <row r="79" ht="15" customHeight="1">
      <c r="B79" s="12"/>
    </row>
    <row r="80" ht="15.75">
      <c r="B80" s="12"/>
    </row>
    <row r="81" ht="15.75">
      <c r="B81" s="12"/>
    </row>
    <row r="82" ht="15.75">
      <c r="B82" s="12"/>
    </row>
    <row r="83" ht="15.75">
      <c r="B83" s="12"/>
    </row>
    <row r="84" ht="15.75">
      <c r="B84" s="12"/>
    </row>
    <row r="85" ht="15.75">
      <c r="B85" s="12"/>
    </row>
  </sheetData>
  <mergeCells count="1">
    <mergeCell ref="C11:C12"/>
  </mergeCells>
  <printOptions/>
  <pageMargins left="0.5905511811023623" right="0" top="0.68" bottom="0.17" header="0.5118110236220472" footer="0.25"/>
  <pageSetup horizontalDpi="600" verticalDpi="600" orientation="portrait" paperSize="9" r:id="rId1"/>
  <headerFooter alignWithMargins="0">
    <oddHeader>&amp;R&amp;P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583"/>
  <sheetViews>
    <sheetView tabSelected="1" view="pageBreakPreview" zoomScaleSheetLayoutView="100" workbookViewId="0" topLeftCell="A1">
      <pane ySplit="11" topLeftCell="BM12" activePane="bottomLeft" state="frozen"/>
      <selection pane="topLeft" activeCell="A6" sqref="A6"/>
      <selection pane="bottomLeft" activeCell="M86" sqref="M86"/>
    </sheetView>
  </sheetViews>
  <sheetFormatPr defaultColWidth="9.00390625" defaultRowHeight="15.75"/>
  <cols>
    <col min="1" max="1" width="1.37890625" style="0" customWidth="1"/>
    <col min="2" max="3" width="3.625" style="2" customWidth="1"/>
    <col min="4" max="4" width="8.875" style="2" customWidth="1"/>
    <col min="5" max="6" width="4.50390625" style="2" customWidth="1"/>
    <col min="7" max="7" width="8.625" style="0" bestFit="1" customWidth="1"/>
    <col min="8" max="8" width="7.875" style="0" customWidth="1"/>
    <col min="9" max="9" width="10.125" style="0" customWidth="1"/>
    <col min="10" max="10" width="7.875" style="0" customWidth="1"/>
    <col min="11" max="11" width="8.50390625" style="0" customWidth="1"/>
    <col min="13" max="13" width="10.625" style="110" customWidth="1"/>
    <col min="14" max="14" width="9.25390625" style="0" bestFit="1" customWidth="1"/>
    <col min="17" max="18" width="9.25390625" style="0" bestFit="1" customWidth="1"/>
    <col min="19" max="19" width="9.125" style="0" customWidth="1"/>
  </cols>
  <sheetData>
    <row r="1" spans="4:17" s="6" customFormat="1" ht="15.75" customHeight="1">
      <c r="D1" s="198">
        <f>M554</f>
        <v>25733.4</v>
      </c>
      <c r="J1" s="6" t="s">
        <v>0</v>
      </c>
      <c r="M1" s="109"/>
      <c r="P1" s="170"/>
      <c r="Q1" s="111"/>
    </row>
    <row r="2" spans="10:17" s="6" customFormat="1" ht="15.75">
      <c r="J2" s="6" t="s">
        <v>1</v>
      </c>
      <c r="M2" s="109"/>
      <c r="P2" s="169"/>
      <c r="Q2" s="111"/>
    </row>
    <row r="3" spans="10:17" s="6" customFormat="1" ht="15.75">
      <c r="J3" s="6" t="s">
        <v>2</v>
      </c>
      <c r="M3" s="109"/>
      <c r="P3" s="169"/>
      <c r="Q3" s="111"/>
    </row>
    <row r="4" spans="10:17" s="6" customFormat="1" ht="15.75">
      <c r="J4" s="6" t="s">
        <v>362</v>
      </c>
      <c r="M4" s="109"/>
      <c r="P4" s="169"/>
      <c r="Q4" s="111"/>
    </row>
    <row r="5" spans="16:18" ht="15.75">
      <c r="P5" s="169"/>
      <c r="Q5" s="18"/>
      <c r="R5" s="111"/>
    </row>
    <row r="6" spans="9:18" ht="15" customHeight="1">
      <c r="I6" s="85" t="s">
        <v>160</v>
      </c>
      <c r="N6" s="142"/>
      <c r="P6" s="169"/>
      <c r="Q6" s="18"/>
      <c r="R6" s="111"/>
    </row>
    <row r="7" spans="9:17" ht="15" customHeight="1">
      <c r="I7" s="85" t="s">
        <v>161</v>
      </c>
      <c r="P7" s="169"/>
      <c r="Q7" s="18"/>
    </row>
    <row r="8" spans="8:17" ht="15" customHeight="1" thickBot="1">
      <c r="H8" s="3"/>
      <c r="I8" s="86" t="s">
        <v>3</v>
      </c>
      <c r="P8" s="169"/>
      <c r="Q8" s="18"/>
    </row>
    <row r="9" spans="2:17" ht="15" customHeight="1" thickBot="1">
      <c r="B9" s="223" t="s">
        <v>361</v>
      </c>
      <c r="C9" s="224"/>
      <c r="D9" s="224"/>
      <c r="E9" s="224"/>
      <c r="F9" s="225"/>
      <c r="G9" s="217" t="s">
        <v>4</v>
      </c>
      <c r="H9" s="218"/>
      <c r="I9" s="218"/>
      <c r="J9" s="218"/>
      <c r="K9" s="218"/>
      <c r="L9" s="219"/>
      <c r="M9" s="112" t="s">
        <v>5</v>
      </c>
      <c r="P9" s="169"/>
      <c r="Q9" s="18"/>
    </row>
    <row r="10" spans="2:18" ht="15" customHeight="1" thickBot="1">
      <c r="B10" s="83" t="s">
        <v>6</v>
      </c>
      <c r="C10" s="83" t="s">
        <v>7</v>
      </c>
      <c r="D10" s="83" t="s">
        <v>8</v>
      </c>
      <c r="E10" s="83" t="s">
        <v>9</v>
      </c>
      <c r="F10" s="83" t="s">
        <v>10</v>
      </c>
      <c r="G10" s="220"/>
      <c r="H10" s="221"/>
      <c r="I10" s="221"/>
      <c r="J10" s="221"/>
      <c r="K10" s="221"/>
      <c r="L10" s="222"/>
      <c r="M10" s="113" t="s">
        <v>261</v>
      </c>
      <c r="N10" s="168"/>
      <c r="O10" s="2"/>
      <c r="P10" s="169"/>
      <c r="Q10" s="18"/>
      <c r="R10" s="111"/>
    </row>
    <row r="11" spans="2:17" ht="2.25" customHeight="1">
      <c r="B11" s="82"/>
      <c r="C11" s="82"/>
      <c r="D11" s="82"/>
      <c r="E11" s="82"/>
      <c r="F11" s="81"/>
      <c r="G11" s="6"/>
      <c r="H11" s="6"/>
      <c r="I11" s="173" t="s">
        <v>335</v>
      </c>
      <c r="J11" s="6"/>
      <c r="K11" s="6"/>
      <c r="L11" s="6"/>
      <c r="M11" s="174">
        <f>M13+M315+M330+M423+M474+M539</f>
        <v>25733.4</v>
      </c>
      <c r="N11" s="167"/>
      <c r="O11" s="1"/>
      <c r="P11" s="169"/>
      <c r="Q11" s="18"/>
    </row>
    <row r="12" spans="2:15" ht="15" customHeight="1">
      <c r="B12" s="8"/>
      <c r="C12" s="8"/>
      <c r="D12" s="8"/>
      <c r="E12" s="8"/>
      <c r="F12" s="8"/>
      <c r="G12" s="9"/>
      <c r="K12" s="10"/>
      <c r="L12" s="11"/>
      <c r="M12" s="114"/>
      <c r="N12" s="77"/>
      <c r="O12" s="2"/>
    </row>
    <row r="13" spans="2:19" s="2" customFormat="1" ht="15.75">
      <c r="B13" s="12" t="s">
        <v>11</v>
      </c>
      <c r="C13" s="12" t="s">
        <v>12</v>
      </c>
      <c r="D13" s="12"/>
      <c r="E13" s="12"/>
      <c r="F13" s="12"/>
      <c r="G13" s="13" t="s">
        <v>13</v>
      </c>
      <c r="M13" s="115">
        <f>M15+M20+M295</f>
        <v>16947.4</v>
      </c>
      <c r="N13" s="78"/>
      <c r="O13" s="178"/>
      <c r="P13" s="81"/>
      <c r="Q13" s="177"/>
      <c r="R13" s="175"/>
      <c r="S13" s="111"/>
    </row>
    <row r="14" spans="2:19" s="2" customFormat="1" ht="13.5" customHeight="1">
      <c r="B14" s="12"/>
      <c r="C14" s="12"/>
      <c r="D14" s="12"/>
      <c r="E14" s="12"/>
      <c r="F14" s="12"/>
      <c r="G14" s="13"/>
      <c r="L14" s="14" t="e">
        <f>-(5308+2417+92+(#REF!+#REF!)+49.14*2+L82*2)</f>
        <v>#REF!</v>
      </c>
      <c r="M14" s="116"/>
      <c r="O14" s="81"/>
      <c r="P14" s="81"/>
      <c r="Q14" s="177"/>
      <c r="R14" s="175"/>
      <c r="S14" s="111"/>
    </row>
    <row r="15" spans="2:19" ht="15.75" hidden="1">
      <c r="B15" s="185" t="s">
        <v>11</v>
      </c>
      <c r="C15" s="185" t="s">
        <v>12</v>
      </c>
      <c r="D15" s="185" t="s">
        <v>228</v>
      </c>
      <c r="E15" s="185" t="s">
        <v>16</v>
      </c>
      <c r="F15" s="171" t="s">
        <v>17</v>
      </c>
      <c r="G15" s="15" t="s">
        <v>18</v>
      </c>
      <c r="H15" s="15"/>
      <c r="I15" s="15"/>
      <c r="J15" s="15"/>
      <c r="K15" s="16"/>
      <c r="L15" s="16"/>
      <c r="M15" s="117">
        <f>M32+M42+M62+M80+M93</f>
        <v>15835.4</v>
      </c>
      <c r="O15" s="81"/>
      <c r="P15" s="81"/>
      <c r="Q15" s="177"/>
      <c r="R15" s="175"/>
      <c r="S15" s="111"/>
    </row>
    <row r="16" spans="2:19" ht="15.75" hidden="1">
      <c r="B16" s="12" t="s">
        <v>11</v>
      </c>
      <c r="C16" s="12" t="s">
        <v>12</v>
      </c>
      <c r="D16" s="12" t="s">
        <v>228</v>
      </c>
      <c r="E16" s="12" t="s">
        <v>16</v>
      </c>
      <c r="F16" s="12" t="s">
        <v>19</v>
      </c>
      <c r="G16" s="17" t="s">
        <v>20</v>
      </c>
      <c r="H16" s="2"/>
      <c r="I16" s="2"/>
      <c r="J16" s="2"/>
      <c r="M16" s="117">
        <f>M33+M43+M63+M81+M94</f>
        <v>12808.3</v>
      </c>
      <c r="O16" s="81"/>
      <c r="P16" s="81"/>
      <c r="Q16" s="177"/>
      <c r="R16" s="176"/>
      <c r="S16" s="111"/>
    </row>
    <row r="17" spans="2:19" ht="15.75" hidden="1">
      <c r="B17" s="12" t="s">
        <v>11</v>
      </c>
      <c r="C17" s="12" t="s">
        <v>12</v>
      </c>
      <c r="D17" s="12" t="s">
        <v>228</v>
      </c>
      <c r="E17" s="12" t="s">
        <v>16</v>
      </c>
      <c r="F17" s="12" t="s">
        <v>21</v>
      </c>
      <c r="G17" s="17" t="s">
        <v>22</v>
      </c>
      <c r="M17" s="117">
        <f>M35+M47+M98</f>
        <v>2930.1</v>
      </c>
      <c r="N17" s="18"/>
      <c r="O17" s="81"/>
      <c r="P17" s="81"/>
      <c r="Q17" s="184"/>
      <c r="R17" s="175"/>
      <c r="S17" s="111"/>
    </row>
    <row r="18" spans="2:19" ht="15.75" hidden="1">
      <c r="B18" s="12" t="s">
        <v>11</v>
      </c>
      <c r="C18" s="12" t="s">
        <v>12</v>
      </c>
      <c r="D18" s="12" t="s">
        <v>228</v>
      </c>
      <c r="E18" s="12" t="s">
        <v>16</v>
      </c>
      <c r="F18" s="12" t="s">
        <v>23</v>
      </c>
      <c r="G18" s="17" t="s">
        <v>24</v>
      </c>
      <c r="H18" s="2"/>
      <c r="I18" s="2"/>
      <c r="J18" s="2"/>
      <c r="K18" s="2"/>
      <c r="L18" s="2"/>
      <c r="M18" s="117">
        <f>M105</f>
        <v>97</v>
      </c>
      <c r="O18" s="81"/>
      <c r="P18" s="81"/>
      <c r="Q18" s="177"/>
      <c r="R18" s="176"/>
      <c r="S18" s="111"/>
    </row>
    <row r="19" spans="2:13" ht="15.75" hidden="1">
      <c r="B19" s="12" t="s">
        <v>11</v>
      </c>
      <c r="C19" s="12" t="s">
        <v>12</v>
      </c>
      <c r="D19" s="12" t="s">
        <v>228</v>
      </c>
      <c r="E19" s="12" t="s">
        <v>16</v>
      </c>
      <c r="F19" s="12" t="s">
        <v>25</v>
      </c>
      <c r="G19" s="17" t="s">
        <v>26</v>
      </c>
      <c r="H19" s="2"/>
      <c r="I19" s="2"/>
      <c r="J19" s="2"/>
      <c r="K19" s="2"/>
      <c r="L19" s="2"/>
      <c r="M19" s="117"/>
    </row>
    <row r="20" spans="2:13" ht="15.75" hidden="1">
      <c r="B20" s="171" t="s">
        <v>11</v>
      </c>
      <c r="C20" s="171" t="s">
        <v>12</v>
      </c>
      <c r="D20" s="171" t="s">
        <v>228</v>
      </c>
      <c r="E20" s="171" t="s">
        <v>16</v>
      </c>
      <c r="F20" s="171" t="s">
        <v>27</v>
      </c>
      <c r="G20" s="15" t="s">
        <v>28</v>
      </c>
      <c r="H20" s="20"/>
      <c r="I20" s="15"/>
      <c r="J20" s="15"/>
      <c r="K20" s="15"/>
      <c r="L20" s="15"/>
      <c r="M20" s="161">
        <f>M111</f>
        <v>835</v>
      </c>
    </row>
    <row r="21" spans="2:13" ht="15" customHeight="1" hidden="1">
      <c r="B21" s="12" t="s">
        <v>11</v>
      </c>
      <c r="C21" s="12" t="s">
        <v>12</v>
      </c>
      <c r="D21" s="12" t="s">
        <v>228</v>
      </c>
      <c r="E21" s="12" t="s">
        <v>16</v>
      </c>
      <c r="F21" s="131" t="s">
        <v>90</v>
      </c>
      <c r="G21" s="63" t="s">
        <v>91</v>
      </c>
      <c r="M21" s="117">
        <f>M112</f>
        <v>460</v>
      </c>
    </row>
    <row r="22" spans="2:13" ht="15.75" hidden="1">
      <c r="B22" s="12" t="s">
        <v>11</v>
      </c>
      <c r="C22" s="12" t="s">
        <v>12</v>
      </c>
      <c r="D22" s="12" t="s">
        <v>228</v>
      </c>
      <c r="E22" s="12" t="s">
        <v>16</v>
      </c>
      <c r="F22" s="131" t="s">
        <v>92</v>
      </c>
      <c r="G22" s="2" t="s">
        <v>93</v>
      </c>
      <c r="H22" s="2"/>
      <c r="I22" s="2"/>
      <c r="J22" s="2"/>
      <c r="K22" s="2"/>
      <c r="L22" s="2"/>
      <c r="M22" s="117">
        <f>M113</f>
        <v>0</v>
      </c>
    </row>
    <row r="23" spans="2:13" ht="15" customHeight="1" hidden="1">
      <c r="B23" s="12" t="s">
        <v>11</v>
      </c>
      <c r="C23" s="12" t="s">
        <v>12</v>
      </c>
      <c r="D23" s="12" t="s">
        <v>228</v>
      </c>
      <c r="E23" s="12" t="s">
        <v>16</v>
      </c>
      <c r="F23" s="131" t="s">
        <v>94</v>
      </c>
      <c r="G23" s="63" t="s">
        <v>95</v>
      </c>
      <c r="M23" s="117">
        <f>M114</f>
        <v>375</v>
      </c>
    </row>
    <row r="24" spans="2:13" ht="15" customHeight="1" hidden="1">
      <c r="B24" s="12"/>
      <c r="C24" s="12"/>
      <c r="D24" s="12"/>
      <c r="E24" s="12"/>
      <c r="F24" s="131"/>
      <c r="G24" s="63"/>
      <c r="M24" s="117"/>
    </row>
    <row r="25" spans="2:13" s="2" customFormat="1" ht="15.75">
      <c r="B25" s="12" t="s">
        <v>11</v>
      </c>
      <c r="C25" s="12" t="s">
        <v>29</v>
      </c>
      <c r="D25" s="12"/>
      <c r="E25" s="12"/>
      <c r="F25" s="12"/>
      <c r="G25" s="13" t="s">
        <v>30</v>
      </c>
      <c r="M25" s="117"/>
    </row>
    <row r="26" spans="2:13" s="2" customFormat="1" ht="15.75">
      <c r="B26" s="12"/>
      <c r="C26" s="12"/>
      <c r="D26" s="12"/>
      <c r="E26" s="12"/>
      <c r="F26" s="12"/>
      <c r="G26" s="13" t="s">
        <v>31</v>
      </c>
      <c r="M26" s="117"/>
    </row>
    <row r="27" spans="2:13" s="2" customFormat="1" ht="15.75">
      <c r="B27" s="12"/>
      <c r="C27" s="12"/>
      <c r="D27" s="12"/>
      <c r="E27" s="12"/>
      <c r="F27" s="12"/>
      <c r="G27" s="13" t="s">
        <v>32</v>
      </c>
      <c r="M27" s="117">
        <f>M29</f>
        <v>730</v>
      </c>
    </row>
    <row r="28" spans="2:13" s="2" customFormat="1" ht="15.75">
      <c r="B28" s="12" t="s">
        <v>11</v>
      </c>
      <c r="C28" s="12" t="s">
        <v>29</v>
      </c>
      <c r="D28" s="12" t="s">
        <v>228</v>
      </c>
      <c r="E28" s="12"/>
      <c r="F28" s="22"/>
      <c r="G28" s="55" t="s">
        <v>33</v>
      </c>
      <c r="M28" s="117"/>
    </row>
    <row r="29" spans="2:13" s="2" customFormat="1" ht="15.75">
      <c r="B29" s="12"/>
      <c r="C29" s="12"/>
      <c r="D29" s="12"/>
      <c r="E29" s="12"/>
      <c r="F29" s="22"/>
      <c r="G29" s="55" t="s">
        <v>34</v>
      </c>
      <c r="M29" s="117">
        <f>M31+M39</f>
        <v>730</v>
      </c>
    </row>
    <row r="30" spans="2:13" ht="15.75">
      <c r="B30" s="12"/>
      <c r="C30" s="12"/>
      <c r="D30" s="12"/>
      <c r="E30" s="12"/>
      <c r="F30" s="8"/>
      <c r="G30" s="24" t="s">
        <v>38</v>
      </c>
      <c r="H30" s="2"/>
      <c r="I30" s="2"/>
      <c r="J30" s="2"/>
      <c r="K30" s="2"/>
      <c r="L30" s="2"/>
      <c r="M30" s="117"/>
    </row>
    <row r="31" spans="2:13" ht="15.75">
      <c r="B31" s="12" t="s">
        <v>11</v>
      </c>
      <c r="C31" s="12" t="s">
        <v>29</v>
      </c>
      <c r="D31" s="12" t="s">
        <v>228</v>
      </c>
      <c r="E31" s="12" t="s">
        <v>49</v>
      </c>
      <c r="F31" s="12"/>
      <c r="G31" s="17" t="s">
        <v>50</v>
      </c>
      <c r="H31" s="2"/>
      <c r="I31" s="2"/>
      <c r="J31" s="2"/>
      <c r="K31" s="2"/>
      <c r="L31" s="2"/>
      <c r="M31" s="117">
        <f>M32</f>
        <v>119</v>
      </c>
    </row>
    <row r="32" spans="2:13" ht="15.75" hidden="1">
      <c r="B32" s="134" t="s">
        <v>11</v>
      </c>
      <c r="C32" s="134" t="s">
        <v>29</v>
      </c>
      <c r="D32" s="134" t="s">
        <v>228</v>
      </c>
      <c r="E32" s="134" t="s">
        <v>49</v>
      </c>
      <c r="F32" s="171" t="s">
        <v>17</v>
      </c>
      <c r="G32" s="15" t="s">
        <v>18</v>
      </c>
      <c r="H32" s="15"/>
      <c r="I32" s="15"/>
      <c r="J32" s="15"/>
      <c r="K32" s="16"/>
      <c r="L32" s="16"/>
      <c r="M32" s="161">
        <f>M33+M35</f>
        <v>119</v>
      </c>
    </row>
    <row r="33" spans="2:13" ht="15.75" hidden="1">
      <c r="B33" s="12" t="s">
        <v>11</v>
      </c>
      <c r="C33" s="12" t="s">
        <v>29</v>
      </c>
      <c r="D33" s="12" t="s">
        <v>228</v>
      </c>
      <c r="E33" s="12" t="s">
        <v>49</v>
      </c>
      <c r="F33" s="12" t="s">
        <v>19</v>
      </c>
      <c r="G33" s="17" t="s">
        <v>20</v>
      </c>
      <c r="H33" s="2"/>
      <c r="I33" s="2"/>
      <c r="J33" s="2"/>
      <c r="L33" s="2"/>
      <c r="M33" s="117">
        <f>M34</f>
        <v>42</v>
      </c>
    </row>
    <row r="34" spans="2:15" ht="15.75" hidden="1">
      <c r="B34" s="131" t="s">
        <v>11</v>
      </c>
      <c r="C34" s="131" t="s">
        <v>29</v>
      </c>
      <c r="D34" s="131" t="s">
        <v>228</v>
      </c>
      <c r="E34" s="131" t="s">
        <v>49</v>
      </c>
      <c r="F34" s="131" t="s">
        <v>41</v>
      </c>
      <c r="G34" s="2" t="s">
        <v>42</v>
      </c>
      <c r="H34" s="2"/>
      <c r="I34" s="2"/>
      <c r="M34" s="164">
        <v>42</v>
      </c>
      <c r="O34" s="1" t="s">
        <v>165</v>
      </c>
    </row>
    <row r="35" spans="2:15" ht="15.75" hidden="1">
      <c r="B35" s="12" t="s">
        <v>11</v>
      </c>
      <c r="C35" s="12" t="s">
        <v>29</v>
      </c>
      <c r="D35" s="12" t="s">
        <v>228</v>
      </c>
      <c r="E35" s="12" t="s">
        <v>49</v>
      </c>
      <c r="F35" s="12" t="s">
        <v>21</v>
      </c>
      <c r="G35" s="17" t="s">
        <v>22</v>
      </c>
      <c r="I35" s="2"/>
      <c r="J35" s="2"/>
      <c r="K35" s="2"/>
      <c r="M35" s="117">
        <f>M36</f>
        <v>77</v>
      </c>
      <c r="O35" s="2"/>
    </row>
    <row r="36" spans="2:15" ht="15.75" hidden="1">
      <c r="B36" s="131" t="s">
        <v>11</v>
      </c>
      <c r="C36" s="131" t="s">
        <v>29</v>
      </c>
      <c r="D36" s="131" t="s">
        <v>228</v>
      </c>
      <c r="E36" s="131" t="s">
        <v>49</v>
      </c>
      <c r="F36" s="131" t="s">
        <v>47</v>
      </c>
      <c r="G36" s="2" t="s">
        <v>48</v>
      </c>
      <c r="K36" s="2"/>
      <c r="M36" s="164">
        <f>77</f>
        <v>77</v>
      </c>
      <c r="O36" s="1" t="s">
        <v>167</v>
      </c>
    </row>
    <row r="37" spans="2:13" ht="15" customHeight="1">
      <c r="B37" s="12"/>
      <c r="C37" s="12"/>
      <c r="D37" s="12"/>
      <c r="E37" s="12"/>
      <c r="F37" s="12"/>
      <c r="G37" s="25"/>
      <c r="H37" s="2"/>
      <c r="I37" s="2"/>
      <c r="J37" s="2"/>
      <c r="K37" s="2"/>
      <c r="L37" s="2"/>
      <c r="M37" s="117"/>
    </row>
    <row r="38" spans="2:13" ht="15.75">
      <c r="B38" s="12" t="s">
        <v>11</v>
      </c>
      <c r="C38" s="12" t="s">
        <v>29</v>
      </c>
      <c r="D38" s="12" t="s">
        <v>228</v>
      </c>
      <c r="E38" s="12" t="s">
        <v>35</v>
      </c>
      <c r="F38" s="12"/>
      <c r="G38" s="13" t="s">
        <v>36</v>
      </c>
      <c r="H38" s="2"/>
      <c r="I38" s="2"/>
      <c r="J38" s="2"/>
      <c r="K38" s="2"/>
      <c r="L38" s="2"/>
      <c r="M38" s="117"/>
    </row>
    <row r="39" spans="2:13" ht="15.75">
      <c r="B39" s="12"/>
      <c r="C39" s="12"/>
      <c r="D39" s="12"/>
      <c r="E39" s="12"/>
      <c r="F39" s="12"/>
      <c r="G39" s="13" t="s">
        <v>37</v>
      </c>
      <c r="H39" s="2"/>
      <c r="I39" s="2"/>
      <c r="J39" s="2"/>
      <c r="K39" s="2"/>
      <c r="L39" s="2"/>
      <c r="M39" s="117">
        <f>M42</f>
        <v>611</v>
      </c>
    </row>
    <row r="40" spans="2:14" ht="15" customHeight="1">
      <c r="B40" s="12"/>
      <c r="C40" s="12"/>
      <c r="D40" s="12"/>
      <c r="E40" s="12"/>
      <c r="F40" s="12"/>
      <c r="G40" s="137" t="s">
        <v>38</v>
      </c>
      <c r="H40" s="2"/>
      <c r="I40" s="2"/>
      <c r="J40" s="2"/>
      <c r="K40" s="2"/>
      <c r="L40" s="2"/>
      <c r="M40" s="117"/>
      <c r="N40" s="58"/>
    </row>
    <row r="41" spans="2:13" ht="15.75">
      <c r="B41" s="12"/>
      <c r="C41" s="12"/>
      <c r="D41" s="12"/>
      <c r="E41" s="12"/>
      <c r="F41" s="12"/>
      <c r="G41" s="49" t="s">
        <v>346</v>
      </c>
      <c r="H41" s="2"/>
      <c r="I41" s="2"/>
      <c r="J41" s="2"/>
      <c r="K41" s="2"/>
      <c r="L41" s="2"/>
      <c r="M41" s="186">
        <f>M43</f>
        <v>611</v>
      </c>
    </row>
    <row r="42" spans="2:13" ht="15.75" hidden="1">
      <c r="B42" s="134" t="s">
        <v>11</v>
      </c>
      <c r="C42" s="134" t="s">
        <v>29</v>
      </c>
      <c r="D42" s="134" t="s">
        <v>228</v>
      </c>
      <c r="E42" s="134" t="s">
        <v>35</v>
      </c>
      <c r="F42" s="134" t="s">
        <v>17</v>
      </c>
      <c r="G42" s="33" t="s">
        <v>18</v>
      </c>
      <c r="H42" s="15"/>
      <c r="I42" s="15"/>
      <c r="J42" s="15"/>
      <c r="K42" s="16"/>
      <c r="L42" s="16"/>
      <c r="M42" s="117">
        <f>M43</f>
        <v>611</v>
      </c>
    </row>
    <row r="43" spans="2:13" ht="15.75" hidden="1">
      <c r="B43" s="12" t="s">
        <v>11</v>
      </c>
      <c r="C43" s="12" t="s">
        <v>29</v>
      </c>
      <c r="D43" s="12" t="s">
        <v>228</v>
      </c>
      <c r="E43" s="12" t="s">
        <v>35</v>
      </c>
      <c r="F43" s="12" t="s">
        <v>19</v>
      </c>
      <c r="G43" s="17" t="s">
        <v>20</v>
      </c>
      <c r="H43" s="2"/>
      <c r="I43" s="2"/>
      <c r="J43" s="2"/>
      <c r="L43" s="26"/>
      <c r="M43" s="117">
        <f>M44+M46</f>
        <v>611</v>
      </c>
    </row>
    <row r="44" spans="2:13" ht="15.75" hidden="1">
      <c r="B44" s="131" t="s">
        <v>11</v>
      </c>
      <c r="C44" s="131" t="s">
        <v>29</v>
      </c>
      <c r="D44" s="131" t="s">
        <v>228</v>
      </c>
      <c r="E44" s="131" t="s">
        <v>35</v>
      </c>
      <c r="F44" s="131" t="s">
        <v>39</v>
      </c>
      <c r="G44" s="2" t="s">
        <v>40</v>
      </c>
      <c r="H44" s="2"/>
      <c r="I44" s="2"/>
      <c r="J44" s="27"/>
      <c r="K44" s="19"/>
      <c r="L44" s="1" t="s">
        <v>169</v>
      </c>
      <c r="M44" s="117">
        <v>484</v>
      </c>
    </row>
    <row r="45" spans="2:13" ht="15.75" hidden="1">
      <c r="B45" s="131" t="s">
        <v>11</v>
      </c>
      <c r="C45" s="131" t="s">
        <v>29</v>
      </c>
      <c r="D45" s="131" t="s">
        <v>228</v>
      </c>
      <c r="E45" s="131" t="s">
        <v>35</v>
      </c>
      <c r="F45" s="131" t="s">
        <v>41</v>
      </c>
      <c r="G45" s="2" t="s">
        <v>42</v>
      </c>
      <c r="H45" s="2"/>
      <c r="I45" s="2"/>
      <c r="J45" s="28"/>
      <c r="L45" s="29"/>
      <c r="M45" s="117"/>
    </row>
    <row r="46" spans="2:13" ht="15.75" hidden="1">
      <c r="B46" s="131" t="s">
        <v>11</v>
      </c>
      <c r="C46" s="131" t="s">
        <v>29</v>
      </c>
      <c r="D46" s="131" t="s">
        <v>228</v>
      </c>
      <c r="E46" s="131" t="s">
        <v>35</v>
      </c>
      <c r="F46" s="131" t="s">
        <v>43</v>
      </c>
      <c r="G46" s="2" t="s">
        <v>44</v>
      </c>
      <c r="L46" s="30"/>
      <c r="M46" s="117">
        <v>127</v>
      </c>
    </row>
    <row r="47" spans="2:13" ht="15.75" hidden="1">
      <c r="B47" s="12" t="s">
        <v>11</v>
      </c>
      <c r="C47" s="12" t="s">
        <v>29</v>
      </c>
      <c r="D47" s="12" t="s">
        <v>15</v>
      </c>
      <c r="E47" s="12" t="s">
        <v>35</v>
      </c>
      <c r="F47" s="12" t="s">
        <v>21</v>
      </c>
      <c r="G47" s="17" t="s">
        <v>22</v>
      </c>
      <c r="M47" s="117"/>
    </row>
    <row r="48" spans="2:13" ht="15.75" hidden="1">
      <c r="B48" s="131" t="s">
        <v>11</v>
      </c>
      <c r="C48" s="131" t="s">
        <v>29</v>
      </c>
      <c r="D48" s="131" t="s">
        <v>15</v>
      </c>
      <c r="E48" s="131" t="s">
        <v>35</v>
      </c>
      <c r="F48" s="131" t="s">
        <v>45</v>
      </c>
      <c r="G48" s="2" t="s">
        <v>46</v>
      </c>
      <c r="M48" s="117"/>
    </row>
    <row r="49" spans="2:13" ht="15.75" hidden="1">
      <c r="B49" s="131" t="s">
        <v>11</v>
      </c>
      <c r="C49" s="131" t="s">
        <v>29</v>
      </c>
      <c r="D49" s="131" t="s">
        <v>15</v>
      </c>
      <c r="E49" s="131" t="s">
        <v>35</v>
      </c>
      <c r="F49" s="131" t="s">
        <v>47</v>
      </c>
      <c r="G49" s="2" t="s">
        <v>48</v>
      </c>
      <c r="K49" s="31"/>
      <c r="M49" s="117"/>
    </row>
    <row r="50" spans="2:13" s="2" customFormat="1" ht="14.25" customHeight="1">
      <c r="B50" s="12"/>
      <c r="C50" s="12"/>
      <c r="D50" s="12"/>
      <c r="E50" s="12"/>
      <c r="F50" s="12"/>
      <c r="L50" s="21"/>
      <c r="M50" s="117"/>
    </row>
    <row r="51" spans="2:13" s="2" customFormat="1" ht="15.75">
      <c r="B51" s="12" t="s">
        <v>11</v>
      </c>
      <c r="C51" s="12" t="s">
        <v>14</v>
      </c>
      <c r="D51" s="12"/>
      <c r="E51" s="12"/>
      <c r="F51" s="12"/>
      <c r="G51" s="13" t="s">
        <v>51</v>
      </c>
      <c r="M51" s="117"/>
    </row>
    <row r="52" spans="2:13" s="2" customFormat="1" ht="15.75">
      <c r="B52" s="12"/>
      <c r="C52" s="12"/>
      <c r="D52" s="12"/>
      <c r="E52" s="12"/>
      <c r="F52" s="12"/>
      <c r="G52" s="13" t="s">
        <v>52</v>
      </c>
      <c r="M52" s="117"/>
    </row>
    <row r="53" spans="2:13" s="2" customFormat="1" ht="15.75">
      <c r="B53" s="12"/>
      <c r="C53" s="12"/>
      <c r="D53" s="12"/>
      <c r="E53" s="12"/>
      <c r="F53" s="12"/>
      <c r="G53" s="13" t="s">
        <v>53</v>
      </c>
      <c r="M53" s="117">
        <f>M55</f>
        <v>117</v>
      </c>
    </row>
    <row r="54" spans="2:13" s="2" customFormat="1" ht="15.75">
      <c r="B54" s="12" t="s">
        <v>11</v>
      </c>
      <c r="C54" s="12" t="s">
        <v>14</v>
      </c>
      <c r="D54" s="12" t="s">
        <v>228</v>
      </c>
      <c r="E54" s="12"/>
      <c r="F54" s="12"/>
      <c r="G54" s="55" t="s">
        <v>33</v>
      </c>
      <c r="M54" s="117"/>
    </row>
    <row r="55" spans="2:13" s="2" customFormat="1" ht="15.75">
      <c r="B55" s="12"/>
      <c r="C55" s="12"/>
      <c r="D55" s="12"/>
      <c r="E55" s="12"/>
      <c r="F55" s="12"/>
      <c r="G55" s="55" t="s">
        <v>34</v>
      </c>
      <c r="M55" s="117">
        <f>M57</f>
        <v>117</v>
      </c>
    </row>
    <row r="56" spans="2:13" s="2" customFormat="1" ht="15.75">
      <c r="B56" s="12"/>
      <c r="C56" s="12"/>
      <c r="D56" s="12"/>
      <c r="E56" s="12"/>
      <c r="F56" s="12"/>
      <c r="G56" s="55"/>
      <c r="M56" s="117"/>
    </row>
    <row r="57" spans="2:13" s="2" customFormat="1" ht="15.75">
      <c r="B57" s="12" t="s">
        <v>11</v>
      </c>
      <c r="C57" s="12" t="s">
        <v>14</v>
      </c>
      <c r="D57" s="12" t="s">
        <v>228</v>
      </c>
      <c r="E57" s="12" t="s">
        <v>54</v>
      </c>
      <c r="F57" s="12"/>
      <c r="G57" s="55" t="s">
        <v>55</v>
      </c>
      <c r="M57" s="117">
        <f>M60</f>
        <v>117</v>
      </c>
    </row>
    <row r="58" spans="2:13" s="2" customFormat="1" ht="15" customHeight="1">
      <c r="B58" s="12"/>
      <c r="C58" s="12"/>
      <c r="D58" s="12"/>
      <c r="E58" s="12"/>
      <c r="F58" s="12"/>
      <c r="G58" s="55" t="s">
        <v>56</v>
      </c>
      <c r="M58" s="117"/>
    </row>
    <row r="59" spans="2:13" ht="15.75" hidden="1">
      <c r="B59" s="12" t="s">
        <v>11</v>
      </c>
      <c r="C59" s="12" t="s">
        <v>14</v>
      </c>
      <c r="D59" s="12" t="s">
        <v>228</v>
      </c>
      <c r="E59" s="12" t="s">
        <v>54</v>
      </c>
      <c r="F59" s="12" t="s">
        <v>88</v>
      </c>
      <c r="G59" s="55" t="s">
        <v>55</v>
      </c>
      <c r="H59" s="2"/>
      <c r="I59" s="2"/>
      <c r="J59" s="2"/>
      <c r="K59" s="2"/>
      <c r="L59" s="2"/>
      <c r="M59" s="117"/>
    </row>
    <row r="60" spans="2:13" ht="15.75" hidden="1">
      <c r="B60" s="12"/>
      <c r="C60" s="12"/>
      <c r="D60" s="12"/>
      <c r="E60" s="12"/>
      <c r="F60" s="12"/>
      <c r="G60" s="55" t="s">
        <v>56</v>
      </c>
      <c r="H60" s="2"/>
      <c r="I60" s="2"/>
      <c r="J60" s="2"/>
      <c r="K60" s="2"/>
      <c r="L60" s="2"/>
      <c r="M60" s="117">
        <f>M62</f>
        <v>117</v>
      </c>
    </row>
    <row r="61" spans="2:13" ht="15.75" hidden="1">
      <c r="B61" s="12"/>
      <c r="C61" s="12"/>
      <c r="D61" s="12"/>
      <c r="E61" s="12"/>
      <c r="F61" s="12"/>
      <c r="G61" s="17"/>
      <c r="H61" s="2"/>
      <c r="I61" s="2"/>
      <c r="J61" s="2"/>
      <c r="K61" s="2"/>
      <c r="L61" s="2"/>
      <c r="M61" s="117"/>
    </row>
    <row r="62" spans="2:13" ht="15.75" hidden="1">
      <c r="B62" s="134" t="s">
        <v>11</v>
      </c>
      <c r="C62" s="134" t="s">
        <v>14</v>
      </c>
      <c r="D62" s="134" t="s">
        <v>15</v>
      </c>
      <c r="E62" s="134" t="s">
        <v>54</v>
      </c>
      <c r="F62" s="134" t="s">
        <v>17</v>
      </c>
      <c r="G62" s="15" t="s">
        <v>18</v>
      </c>
      <c r="H62" s="15"/>
      <c r="I62" s="15"/>
      <c r="J62" s="15"/>
      <c r="K62" s="16"/>
      <c r="L62" s="16"/>
      <c r="M62" s="117">
        <f>M63</f>
        <v>117</v>
      </c>
    </row>
    <row r="63" spans="2:13" ht="15.75" hidden="1">
      <c r="B63" s="132" t="s">
        <v>11</v>
      </c>
      <c r="C63" s="132" t="s">
        <v>14</v>
      </c>
      <c r="D63" s="132" t="s">
        <v>15</v>
      </c>
      <c r="E63" s="132" t="s">
        <v>54</v>
      </c>
      <c r="F63" s="132" t="s">
        <v>19</v>
      </c>
      <c r="G63" s="17" t="s">
        <v>20</v>
      </c>
      <c r="H63" s="2"/>
      <c r="I63" s="2"/>
      <c r="J63" s="2"/>
      <c r="L63" s="16"/>
      <c r="M63" s="117">
        <f>M64</f>
        <v>117</v>
      </c>
    </row>
    <row r="64" spans="2:13" ht="15.75" hidden="1">
      <c r="B64" s="131" t="s">
        <v>11</v>
      </c>
      <c r="C64" s="131" t="s">
        <v>14</v>
      </c>
      <c r="D64" s="131" t="s">
        <v>15</v>
      </c>
      <c r="E64" s="131" t="s">
        <v>54</v>
      </c>
      <c r="F64" s="131" t="s">
        <v>41</v>
      </c>
      <c r="G64" s="2" t="s">
        <v>42</v>
      </c>
      <c r="H64" s="2"/>
      <c r="I64" s="2"/>
      <c r="J64" s="2"/>
      <c r="K64" s="2"/>
      <c r="L64" s="16"/>
      <c r="M64" s="117">
        <v>117</v>
      </c>
    </row>
    <row r="65" spans="2:13" ht="13.5" customHeight="1" hidden="1">
      <c r="B65" s="12"/>
      <c r="C65" s="12"/>
      <c r="D65" s="12"/>
      <c r="E65" s="12"/>
      <c r="F65" s="12"/>
      <c r="M65" s="117"/>
    </row>
    <row r="66" spans="2:13" ht="13.5" customHeight="1">
      <c r="B66" s="12"/>
      <c r="C66" s="12"/>
      <c r="D66" s="12"/>
      <c r="E66" s="12"/>
      <c r="F66" s="12"/>
      <c r="M66" s="117"/>
    </row>
    <row r="67" spans="2:13" s="2" customFormat="1" ht="15.75">
      <c r="B67" s="12" t="s">
        <v>11</v>
      </c>
      <c r="C67" s="12" t="s">
        <v>60</v>
      </c>
      <c r="D67" s="12"/>
      <c r="E67" s="12"/>
      <c r="F67" s="12"/>
      <c r="G67" s="13" t="s">
        <v>61</v>
      </c>
      <c r="M67" s="117"/>
    </row>
    <row r="68" spans="2:13" s="2" customFormat="1" ht="15.75">
      <c r="B68" s="12"/>
      <c r="C68" s="12"/>
      <c r="D68" s="12"/>
      <c r="E68" s="12"/>
      <c r="F68" s="12"/>
      <c r="G68" s="13" t="s">
        <v>62</v>
      </c>
      <c r="M68" s="117"/>
    </row>
    <row r="69" spans="2:14" s="2" customFormat="1" ht="15.75">
      <c r="B69" s="12"/>
      <c r="C69" s="12"/>
      <c r="D69" s="12"/>
      <c r="E69" s="12"/>
      <c r="F69" s="12"/>
      <c r="G69" s="13" t="s">
        <v>63</v>
      </c>
      <c r="M69" s="117">
        <f>M72</f>
        <v>15823.4</v>
      </c>
      <c r="N69" s="105"/>
    </row>
    <row r="70" spans="2:14" s="2" customFormat="1" ht="15.75">
      <c r="B70" s="12"/>
      <c r="C70" s="12"/>
      <c r="D70" s="12"/>
      <c r="E70" s="12"/>
      <c r="F70" s="12"/>
      <c r="G70" s="13"/>
      <c r="M70" s="117"/>
      <c r="N70" s="105"/>
    </row>
    <row r="71" spans="2:13" s="2" customFormat="1" ht="15.75">
      <c r="B71" s="12" t="s">
        <v>11</v>
      </c>
      <c r="C71" s="12" t="s">
        <v>60</v>
      </c>
      <c r="D71" s="12" t="s">
        <v>228</v>
      </c>
      <c r="E71" s="12"/>
      <c r="F71" s="12"/>
      <c r="G71" s="55" t="s">
        <v>33</v>
      </c>
      <c r="M71" s="117"/>
    </row>
    <row r="72" spans="2:13" s="2" customFormat="1" ht="15.75">
      <c r="B72" s="12"/>
      <c r="C72" s="12"/>
      <c r="D72" s="12"/>
      <c r="E72" s="12"/>
      <c r="F72" s="12"/>
      <c r="G72" s="55" t="s">
        <v>34</v>
      </c>
      <c r="M72" s="117">
        <f>M75+M86</f>
        <v>15823.4</v>
      </c>
    </row>
    <row r="73" spans="2:13" ht="15" customHeight="1">
      <c r="B73" s="12"/>
      <c r="C73" s="12"/>
      <c r="D73" s="12"/>
      <c r="E73" s="12"/>
      <c r="F73" s="12"/>
      <c r="M73" s="117"/>
    </row>
    <row r="74" spans="2:13" ht="15.75">
      <c r="B74" s="12" t="s">
        <v>11</v>
      </c>
      <c r="C74" s="12" t="s">
        <v>60</v>
      </c>
      <c r="D74" s="12" t="s">
        <v>228</v>
      </c>
      <c r="E74" s="12" t="s">
        <v>97</v>
      </c>
      <c r="F74" s="12"/>
      <c r="G74" s="55" t="s">
        <v>98</v>
      </c>
      <c r="H74" s="2"/>
      <c r="I74" s="2"/>
      <c r="J74" s="2"/>
      <c r="K74" s="2"/>
      <c r="L74" s="2"/>
      <c r="M74" s="117"/>
    </row>
    <row r="75" spans="2:13" ht="15.75">
      <c r="B75" s="12"/>
      <c r="C75" s="12"/>
      <c r="D75" s="12"/>
      <c r="E75" s="12"/>
      <c r="F75" s="12"/>
      <c r="G75" s="55" t="s">
        <v>32</v>
      </c>
      <c r="H75" s="2"/>
      <c r="I75" s="2"/>
      <c r="J75" s="2"/>
      <c r="K75" s="2"/>
      <c r="L75" s="2"/>
      <c r="M75" s="117">
        <f>M77</f>
        <v>877</v>
      </c>
    </row>
    <row r="76" spans="2:14" ht="15" customHeight="1">
      <c r="B76" s="12"/>
      <c r="C76" s="12"/>
      <c r="D76" s="12"/>
      <c r="E76" s="12"/>
      <c r="F76" s="12"/>
      <c r="G76" s="137" t="s">
        <v>38</v>
      </c>
      <c r="H76" s="2"/>
      <c r="I76" s="2"/>
      <c r="J76" s="2"/>
      <c r="K76" s="2"/>
      <c r="L76" s="2"/>
      <c r="M76" s="117"/>
      <c r="N76" s="58"/>
    </row>
    <row r="77" spans="2:13" ht="15" customHeight="1">
      <c r="B77" s="12"/>
      <c r="C77" s="12"/>
      <c r="D77" s="12"/>
      <c r="E77" s="12"/>
      <c r="F77" s="12"/>
      <c r="G77" s="49" t="s">
        <v>346</v>
      </c>
      <c r="H77" s="2"/>
      <c r="I77" s="2"/>
      <c r="J77" s="2"/>
      <c r="K77" s="2"/>
      <c r="L77" s="2"/>
      <c r="M77" s="186">
        <f>M80</f>
        <v>877</v>
      </c>
    </row>
    <row r="78" spans="2:13" ht="15" customHeight="1">
      <c r="B78" s="12"/>
      <c r="C78" s="12"/>
      <c r="D78" s="12"/>
      <c r="E78" s="12"/>
      <c r="F78" s="12"/>
      <c r="G78" s="49"/>
      <c r="H78" s="2"/>
      <c r="I78" s="2"/>
      <c r="J78" s="2"/>
      <c r="K78" s="2"/>
      <c r="L78" s="2"/>
      <c r="M78" s="186"/>
    </row>
    <row r="79" spans="2:13" ht="12" customHeight="1">
      <c r="B79" s="12"/>
      <c r="C79" s="12"/>
      <c r="D79" s="12"/>
      <c r="E79" s="12"/>
      <c r="F79" s="12"/>
      <c r="G79" s="55"/>
      <c r="H79" s="2"/>
      <c r="I79" s="2"/>
      <c r="J79" s="2"/>
      <c r="K79" s="2"/>
      <c r="L79" s="2"/>
      <c r="M79" s="117"/>
    </row>
    <row r="80" spans="2:13" ht="15.75" hidden="1">
      <c r="B80" s="134" t="s">
        <v>11</v>
      </c>
      <c r="C80" s="134" t="s">
        <v>60</v>
      </c>
      <c r="D80" s="134" t="s">
        <v>228</v>
      </c>
      <c r="E80" s="134" t="s">
        <v>97</v>
      </c>
      <c r="F80" s="134" t="s">
        <v>17</v>
      </c>
      <c r="G80" s="33" t="s">
        <v>18</v>
      </c>
      <c r="H80" s="15"/>
      <c r="I80" s="15"/>
      <c r="J80" s="15"/>
      <c r="K80" s="16"/>
      <c r="L80" s="16"/>
      <c r="M80" s="117">
        <f>M81</f>
        <v>877</v>
      </c>
    </row>
    <row r="81" spans="2:13" ht="15.75" hidden="1">
      <c r="B81" s="12" t="s">
        <v>11</v>
      </c>
      <c r="C81" s="12" t="s">
        <v>60</v>
      </c>
      <c r="D81" s="12" t="s">
        <v>228</v>
      </c>
      <c r="E81" s="12" t="s">
        <v>97</v>
      </c>
      <c r="F81" s="12" t="s">
        <v>19</v>
      </c>
      <c r="G81" s="45" t="s">
        <v>20</v>
      </c>
      <c r="H81" s="2"/>
      <c r="I81" s="2"/>
      <c r="J81" s="2"/>
      <c r="M81" s="117">
        <f>M82+M83+M84</f>
        <v>877</v>
      </c>
    </row>
    <row r="82" spans="2:13" ht="15.75" hidden="1">
      <c r="B82" s="131" t="s">
        <v>11</v>
      </c>
      <c r="C82" s="131" t="s">
        <v>60</v>
      </c>
      <c r="D82" s="131" t="s">
        <v>228</v>
      </c>
      <c r="E82" s="131" t="s">
        <v>97</v>
      </c>
      <c r="F82" s="131" t="s">
        <v>39</v>
      </c>
      <c r="G82" s="63" t="s">
        <v>64</v>
      </c>
      <c r="H82" s="2"/>
      <c r="K82" s="27"/>
      <c r="L82" s="51"/>
      <c r="M82" s="117">
        <v>695</v>
      </c>
    </row>
    <row r="83" spans="2:13" ht="15.75" hidden="1">
      <c r="B83" s="131" t="s">
        <v>11</v>
      </c>
      <c r="C83" s="131" t="s">
        <v>60</v>
      </c>
      <c r="D83" s="131" t="s">
        <v>228</v>
      </c>
      <c r="E83" s="131" t="s">
        <v>97</v>
      </c>
      <c r="F83" s="131" t="s">
        <v>41</v>
      </c>
      <c r="G83" s="63" t="s">
        <v>42</v>
      </c>
      <c r="H83" s="2"/>
      <c r="K83" s="28"/>
      <c r="L83" s="29"/>
      <c r="M83" s="117"/>
    </row>
    <row r="84" spans="2:13" ht="15.75" hidden="1">
      <c r="B84" s="131" t="s">
        <v>11</v>
      </c>
      <c r="C84" s="131" t="s">
        <v>60</v>
      </c>
      <c r="D84" s="131" t="s">
        <v>228</v>
      </c>
      <c r="E84" s="131" t="s">
        <v>97</v>
      </c>
      <c r="F84" s="131" t="s">
        <v>43</v>
      </c>
      <c r="G84" s="63" t="s">
        <v>44</v>
      </c>
      <c r="K84" s="37"/>
      <c r="L84" s="30"/>
      <c r="M84" s="117">
        <v>182</v>
      </c>
    </row>
    <row r="85" spans="2:13" ht="15" customHeight="1" hidden="1">
      <c r="B85" s="12"/>
      <c r="C85" s="12"/>
      <c r="D85" s="12"/>
      <c r="E85" s="12"/>
      <c r="F85" s="12"/>
      <c r="M85" s="117"/>
    </row>
    <row r="86" spans="2:13" ht="18" customHeight="1">
      <c r="B86" s="12" t="s">
        <v>11</v>
      </c>
      <c r="C86" s="12" t="s">
        <v>60</v>
      </c>
      <c r="D86" s="12" t="s">
        <v>229</v>
      </c>
      <c r="E86" s="12"/>
      <c r="F86" s="12"/>
      <c r="G86" s="13" t="s">
        <v>376</v>
      </c>
      <c r="M86" s="117">
        <f>M89</f>
        <v>14946.4</v>
      </c>
    </row>
    <row r="87" spans="2:13" ht="18" customHeight="1">
      <c r="B87" s="107"/>
      <c r="C87" s="107"/>
      <c r="D87" s="107"/>
      <c r="E87" s="12"/>
      <c r="F87" s="12"/>
      <c r="G87" s="13" t="s">
        <v>32</v>
      </c>
      <c r="M87" s="118"/>
    </row>
    <row r="88" spans="2:13" ht="15" customHeight="1">
      <c r="B88" s="12"/>
      <c r="C88" s="12"/>
      <c r="D88" s="12"/>
      <c r="E88" s="12"/>
      <c r="F88" s="12"/>
      <c r="M88" s="117"/>
    </row>
    <row r="89" spans="2:13" ht="15" customHeight="1">
      <c r="B89" s="12" t="s">
        <v>11</v>
      </c>
      <c r="C89" s="12" t="s">
        <v>60</v>
      </c>
      <c r="D89" s="12" t="s">
        <v>229</v>
      </c>
      <c r="E89" s="12" t="s">
        <v>49</v>
      </c>
      <c r="F89" s="12"/>
      <c r="G89" s="13" t="s">
        <v>231</v>
      </c>
      <c r="M89" s="117">
        <f>M93+M111</f>
        <v>14946.4</v>
      </c>
    </row>
    <row r="90" spans="2:13" ht="15" customHeight="1">
      <c r="B90" s="12"/>
      <c r="C90" s="12"/>
      <c r="D90" s="12"/>
      <c r="E90" s="12"/>
      <c r="F90" s="12"/>
      <c r="G90" s="137" t="s">
        <v>38</v>
      </c>
      <c r="M90" s="117"/>
    </row>
    <row r="91" spans="2:13" ht="15" customHeight="1">
      <c r="B91" s="12"/>
      <c r="C91" s="12"/>
      <c r="D91" s="12"/>
      <c r="E91" s="12"/>
      <c r="F91" s="12"/>
      <c r="G91" s="49" t="s">
        <v>346</v>
      </c>
      <c r="H91" s="2"/>
      <c r="I91" s="2"/>
      <c r="J91" s="2"/>
      <c r="K91" s="2"/>
      <c r="L91" s="2"/>
      <c r="M91" s="186">
        <f>M95+M97</f>
        <v>10094</v>
      </c>
    </row>
    <row r="92" spans="2:13" ht="15" customHeight="1">
      <c r="B92" s="12"/>
      <c r="C92" s="12"/>
      <c r="D92" s="12"/>
      <c r="E92" s="12"/>
      <c r="F92" s="12"/>
      <c r="G92" s="137"/>
      <c r="M92" s="117"/>
    </row>
    <row r="93" spans="2:14" ht="15.75" hidden="1">
      <c r="B93" s="134" t="s">
        <v>11</v>
      </c>
      <c r="C93" s="134" t="s">
        <v>60</v>
      </c>
      <c r="D93" s="134" t="s">
        <v>229</v>
      </c>
      <c r="E93" s="134" t="s">
        <v>49</v>
      </c>
      <c r="F93" s="134" t="s">
        <v>17</v>
      </c>
      <c r="G93" s="33" t="s">
        <v>18</v>
      </c>
      <c r="H93" s="15"/>
      <c r="I93" s="15"/>
      <c r="J93" s="15"/>
      <c r="K93" s="16"/>
      <c r="L93" s="16"/>
      <c r="M93" s="161">
        <f>M124+M205+M251</f>
        <v>14111.4</v>
      </c>
      <c r="N93" s="18"/>
    </row>
    <row r="94" spans="2:13" ht="15" customHeight="1" hidden="1">
      <c r="B94" s="132" t="s">
        <v>11</v>
      </c>
      <c r="C94" s="132" t="s">
        <v>60</v>
      </c>
      <c r="D94" s="132" t="s">
        <v>229</v>
      </c>
      <c r="E94" s="132" t="s">
        <v>49</v>
      </c>
      <c r="F94" s="132" t="s">
        <v>19</v>
      </c>
      <c r="G94" s="65" t="s">
        <v>20</v>
      </c>
      <c r="M94" s="117">
        <f>M125+M206+M252</f>
        <v>11161.3</v>
      </c>
    </row>
    <row r="95" spans="2:13" ht="15" customHeight="1" hidden="1">
      <c r="B95" s="131" t="s">
        <v>11</v>
      </c>
      <c r="C95" s="131" t="s">
        <v>60</v>
      </c>
      <c r="D95" s="131" t="s">
        <v>229</v>
      </c>
      <c r="E95" s="131" t="s">
        <v>49</v>
      </c>
      <c r="F95" s="131" t="s">
        <v>39</v>
      </c>
      <c r="G95" s="63" t="s">
        <v>64</v>
      </c>
      <c r="M95" s="117">
        <f>M126+M207+M253</f>
        <v>8002</v>
      </c>
    </row>
    <row r="96" spans="2:13" ht="15" customHeight="1" hidden="1">
      <c r="B96" s="131" t="s">
        <v>11</v>
      </c>
      <c r="C96" s="131" t="s">
        <v>60</v>
      </c>
      <c r="D96" s="131" t="s">
        <v>229</v>
      </c>
      <c r="E96" s="131" t="s">
        <v>49</v>
      </c>
      <c r="F96" s="131" t="s">
        <v>41</v>
      </c>
      <c r="G96" s="63" t="s">
        <v>42</v>
      </c>
      <c r="M96" s="117">
        <f>M127+M208+M254</f>
        <v>1067.3</v>
      </c>
    </row>
    <row r="97" spans="2:14" ht="15" customHeight="1" hidden="1">
      <c r="B97" s="131" t="s">
        <v>11</v>
      </c>
      <c r="C97" s="131" t="s">
        <v>60</v>
      </c>
      <c r="D97" s="131" t="s">
        <v>229</v>
      </c>
      <c r="E97" s="131" t="s">
        <v>49</v>
      </c>
      <c r="F97" s="131" t="s">
        <v>43</v>
      </c>
      <c r="G97" s="63" t="s">
        <v>44</v>
      </c>
      <c r="M97" s="117">
        <f>M131+M209+M255</f>
        <v>2092</v>
      </c>
      <c r="N97" s="162"/>
    </row>
    <row r="98" spans="2:13" ht="15" customHeight="1" hidden="1">
      <c r="B98" s="12" t="s">
        <v>11</v>
      </c>
      <c r="C98" s="12" t="s">
        <v>60</v>
      </c>
      <c r="D98" s="12" t="s">
        <v>229</v>
      </c>
      <c r="E98" s="12" t="s">
        <v>49</v>
      </c>
      <c r="F98" s="12" t="s">
        <v>21</v>
      </c>
      <c r="G98" s="65" t="s">
        <v>204</v>
      </c>
      <c r="M98" s="117">
        <f>M132+M210+M256</f>
        <v>2853.1</v>
      </c>
    </row>
    <row r="99" spans="2:13" ht="15" customHeight="1" hidden="1">
      <c r="B99" s="131" t="s">
        <v>11</v>
      </c>
      <c r="C99" s="131" t="s">
        <v>60</v>
      </c>
      <c r="D99" s="131" t="s">
        <v>229</v>
      </c>
      <c r="E99" s="131" t="s">
        <v>49</v>
      </c>
      <c r="F99" s="131" t="s">
        <v>45</v>
      </c>
      <c r="G99" s="63" t="s">
        <v>46</v>
      </c>
      <c r="M99" s="117">
        <f>M133+M211+M257</f>
        <v>80</v>
      </c>
    </row>
    <row r="100" spans="2:13" s="2" customFormat="1" ht="15" customHeight="1" hidden="1">
      <c r="B100" s="131" t="s">
        <v>11</v>
      </c>
      <c r="C100" s="131" t="s">
        <v>60</v>
      </c>
      <c r="D100" s="131" t="s">
        <v>229</v>
      </c>
      <c r="E100" s="131" t="s">
        <v>49</v>
      </c>
      <c r="F100" s="131" t="s">
        <v>273</v>
      </c>
      <c r="G100" s="2" t="s">
        <v>274</v>
      </c>
      <c r="L100" s="128"/>
      <c r="M100" s="117">
        <f>M134+M212+M258</f>
        <v>0</v>
      </c>
    </row>
    <row r="101" spans="2:14" ht="15" customHeight="1" hidden="1">
      <c r="B101" s="131" t="s">
        <v>11</v>
      </c>
      <c r="C101" s="131" t="s">
        <v>60</v>
      </c>
      <c r="D101" s="131" t="s">
        <v>229</v>
      </c>
      <c r="E101" s="131" t="s">
        <v>49</v>
      </c>
      <c r="F101" s="131" t="s">
        <v>68</v>
      </c>
      <c r="G101" s="63" t="s">
        <v>69</v>
      </c>
      <c r="M101" s="118">
        <f>M135+M213+M259</f>
        <v>100</v>
      </c>
      <c r="N101" s="163"/>
    </row>
    <row r="102" spans="2:14" ht="15" customHeight="1" hidden="1">
      <c r="B102" s="131" t="s">
        <v>11</v>
      </c>
      <c r="C102" s="131" t="s">
        <v>60</v>
      </c>
      <c r="D102" s="131" t="s">
        <v>229</v>
      </c>
      <c r="E102" s="131" t="s">
        <v>49</v>
      </c>
      <c r="F102" s="131" t="s">
        <v>72</v>
      </c>
      <c r="G102" s="63" t="s">
        <v>73</v>
      </c>
      <c r="M102" s="117">
        <f>M138+M214+M260</f>
        <v>0</v>
      </c>
      <c r="N102" s="163"/>
    </row>
    <row r="103" spans="2:14" ht="15" customHeight="1" hidden="1">
      <c r="B103" s="131" t="s">
        <v>11</v>
      </c>
      <c r="C103" s="131" t="s">
        <v>60</v>
      </c>
      <c r="D103" s="131" t="s">
        <v>229</v>
      </c>
      <c r="E103" s="131" t="s">
        <v>49</v>
      </c>
      <c r="F103" s="131" t="s">
        <v>74</v>
      </c>
      <c r="G103" s="63" t="s">
        <v>75</v>
      </c>
      <c r="M103" s="117">
        <f>M139+M215+M261</f>
        <v>127</v>
      </c>
      <c r="N103" s="163"/>
    </row>
    <row r="104" spans="2:13" ht="15" customHeight="1" hidden="1">
      <c r="B104" s="131" t="s">
        <v>11</v>
      </c>
      <c r="C104" s="131" t="s">
        <v>60</v>
      </c>
      <c r="D104" s="131" t="s">
        <v>229</v>
      </c>
      <c r="E104" s="131" t="s">
        <v>49</v>
      </c>
      <c r="F104" s="131" t="s">
        <v>47</v>
      </c>
      <c r="G104" s="68" t="s">
        <v>48</v>
      </c>
      <c r="M104" s="117">
        <f>M145+M216+M262</f>
        <v>2546.1</v>
      </c>
    </row>
    <row r="105" spans="2:13" ht="15" customHeight="1" hidden="1">
      <c r="B105" s="12" t="s">
        <v>11</v>
      </c>
      <c r="C105" s="12" t="s">
        <v>60</v>
      </c>
      <c r="D105" s="12" t="s">
        <v>229</v>
      </c>
      <c r="E105" s="12" t="s">
        <v>49</v>
      </c>
      <c r="F105" s="12" t="s">
        <v>23</v>
      </c>
      <c r="G105" s="65" t="s">
        <v>24</v>
      </c>
      <c r="M105" s="117">
        <f>M160+M225+M271</f>
        <v>97</v>
      </c>
    </row>
    <row r="106" spans="2:13" ht="15" customHeight="1" hidden="1">
      <c r="B106" s="131" t="s">
        <v>11</v>
      </c>
      <c r="C106" s="131" t="s">
        <v>60</v>
      </c>
      <c r="D106" s="131" t="s">
        <v>229</v>
      </c>
      <c r="E106" s="131" t="s">
        <v>49</v>
      </c>
      <c r="F106" s="131">
        <v>261</v>
      </c>
      <c r="G106" s="63" t="s">
        <v>87</v>
      </c>
      <c r="M106" s="117">
        <f>M161+M226+M272</f>
        <v>0</v>
      </c>
    </row>
    <row r="107" spans="2:13" ht="15" customHeight="1" hidden="1">
      <c r="B107" s="131" t="s">
        <v>11</v>
      </c>
      <c r="C107" s="131" t="s">
        <v>60</v>
      </c>
      <c r="D107" s="131" t="s">
        <v>229</v>
      </c>
      <c r="E107" s="131" t="s">
        <v>49</v>
      </c>
      <c r="F107" s="131" t="s">
        <v>88</v>
      </c>
      <c r="G107" s="63" t="s">
        <v>89</v>
      </c>
      <c r="M107" s="117">
        <f>M162+M227+M273</f>
        <v>14</v>
      </c>
    </row>
    <row r="108" spans="2:7" ht="15" customHeight="1" hidden="1">
      <c r="B108" s="131" t="s">
        <v>11</v>
      </c>
      <c r="C108" s="131" t="s">
        <v>60</v>
      </c>
      <c r="D108" s="131" t="s">
        <v>229</v>
      </c>
      <c r="E108" s="131" t="s">
        <v>49</v>
      </c>
      <c r="F108" s="131" t="s">
        <v>57</v>
      </c>
      <c r="G108" s="68" t="s">
        <v>58</v>
      </c>
    </row>
    <row r="109" spans="2:13" ht="15" customHeight="1" hidden="1">
      <c r="B109" s="12"/>
      <c r="C109" s="12"/>
      <c r="D109" s="12"/>
      <c r="E109" s="12"/>
      <c r="F109" s="12"/>
      <c r="G109" s="68" t="s">
        <v>59</v>
      </c>
      <c r="M109" s="117">
        <f>M164+M229+M275</f>
        <v>83</v>
      </c>
    </row>
    <row r="110" spans="2:13" ht="15.75" hidden="1">
      <c r="B110" s="12" t="s">
        <v>11</v>
      </c>
      <c r="C110" s="12" t="s">
        <v>60</v>
      </c>
      <c r="D110" s="12" t="s">
        <v>229</v>
      </c>
      <c r="E110" s="12" t="s">
        <v>49</v>
      </c>
      <c r="F110" s="12" t="s">
        <v>25</v>
      </c>
      <c r="G110" s="69" t="s">
        <v>26</v>
      </c>
      <c r="H110" s="2"/>
      <c r="I110" s="2"/>
      <c r="J110" s="2"/>
      <c r="K110" s="2"/>
      <c r="L110" s="2"/>
      <c r="M110" s="117">
        <f>M166</f>
        <v>0</v>
      </c>
    </row>
    <row r="111" spans="2:13" ht="15" customHeight="1" hidden="1">
      <c r="B111" s="134" t="s">
        <v>11</v>
      </c>
      <c r="C111" s="134" t="s">
        <v>60</v>
      </c>
      <c r="D111" s="134" t="s">
        <v>229</v>
      </c>
      <c r="E111" s="134" t="s">
        <v>49</v>
      </c>
      <c r="F111" s="134" t="s">
        <v>27</v>
      </c>
      <c r="G111" s="33" t="s">
        <v>28</v>
      </c>
      <c r="M111" s="161">
        <f>M168+M231+M277</f>
        <v>835</v>
      </c>
    </row>
    <row r="112" spans="2:13" ht="15" customHeight="1" hidden="1">
      <c r="B112" s="131" t="s">
        <v>11</v>
      </c>
      <c r="C112" s="131" t="s">
        <v>60</v>
      </c>
      <c r="D112" s="131" t="s">
        <v>229</v>
      </c>
      <c r="E112" s="131" t="s">
        <v>49</v>
      </c>
      <c r="F112" s="131" t="s">
        <v>90</v>
      </c>
      <c r="G112" s="63" t="s">
        <v>91</v>
      </c>
      <c r="M112" s="117">
        <f>M169+M232+M278</f>
        <v>460</v>
      </c>
    </row>
    <row r="113" spans="2:13" ht="15.75" hidden="1">
      <c r="B113" s="131" t="s">
        <v>11</v>
      </c>
      <c r="C113" s="131" t="s">
        <v>60</v>
      </c>
      <c r="D113" s="131" t="s">
        <v>229</v>
      </c>
      <c r="E113" s="131" t="s">
        <v>49</v>
      </c>
      <c r="F113" s="131" t="s">
        <v>92</v>
      </c>
      <c r="G113" s="2" t="s">
        <v>93</v>
      </c>
      <c r="H113" s="2"/>
      <c r="I113" s="2"/>
      <c r="J113" s="2"/>
      <c r="K113" s="2"/>
      <c r="L113" s="2"/>
      <c r="M113" s="117">
        <f>M178+M233+M279</f>
        <v>0</v>
      </c>
    </row>
    <row r="114" spans="2:13" ht="15" customHeight="1" hidden="1">
      <c r="B114" s="131" t="s">
        <v>11</v>
      </c>
      <c r="C114" s="131" t="s">
        <v>60</v>
      </c>
      <c r="D114" s="131" t="s">
        <v>229</v>
      </c>
      <c r="E114" s="131" t="s">
        <v>49</v>
      </c>
      <c r="F114" s="131" t="s">
        <v>94</v>
      </c>
      <c r="G114" s="63" t="s">
        <v>95</v>
      </c>
      <c r="M114" s="117">
        <f>M179+M234+M280</f>
        <v>375</v>
      </c>
    </row>
    <row r="115" spans="2:13" ht="15" customHeight="1" hidden="1">
      <c r="B115" s="12"/>
      <c r="C115" s="12"/>
      <c r="D115" s="12"/>
      <c r="E115" s="12"/>
      <c r="F115" s="12"/>
      <c r="M115" s="117"/>
    </row>
    <row r="116" spans="2:13" ht="15" customHeight="1">
      <c r="B116" s="12"/>
      <c r="C116" s="12"/>
      <c r="D116" s="12"/>
      <c r="E116" s="12"/>
      <c r="F116" s="12"/>
      <c r="G116" s="188" t="s">
        <v>103</v>
      </c>
      <c r="M116" s="117"/>
    </row>
    <row r="117" spans="2:13" ht="15" customHeight="1" hidden="1">
      <c r="B117" s="12"/>
      <c r="C117" s="12"/>
      <c r="D117" s="12"/>
      <c r="E117" s="12"/>
      <c r="F117" s="12"/>
      <c r="M117" s="117"/>
    </row>
    <row r="118" spans="2:12" ht="15" customHeight="1">
      <c r="B118" s="12" t="s">
        <v>11</v>
      </c>
      <c r="C118" s="12" t="s">
        <v>60</v>
      </c>
      <c r="D118" s="12" t="s">
        <v>230</v>
      </c>
      <c r="E118" s="12" t="s">
        <v>49</v>
      </c>
      <c r="F118" s="12"/>
      <c r="G118" s="232" t="s">
        <v>345</v>
      </c>
      <c r="H118" s="232"/>
      <c r="I118" s="232"/>
      <c r="J118" s="232"/>
      <c r="K118" s="232"/>
      <c r="L118" s="232"/>
    </row>
    <row r="119" spans="2:15" ht="15" customHeight="1">
      <c r="B119" s="12"/>
      <c r="C119" s="12"/>
      <c r="D119" s="12"/>
      <c r="E119" s="12"/>
      <c r="F119" s="12"/>
      <c r="G119" s="232"/>
      <c r="H119" s="232"/>
      <c r="I119" s="232"/>
      <c r="J119" s="232"/>
      <c r="K119" s="232"/>
      <c r="L119" s="232"/>
      <c r="M119" s="117"/>
      <c r="O119" s="155"/>
    </row>
    <row r="120" spans="2:17" ht="15" customHeight="1">
      <c r="B120" s="12"/>
      <c r="C120" s="12"/>
      <c r="D120" s="12"/>
      <c r="E120" s="12"/>
      <c r="F120" s="12"/>
      <c r="G120" s="232"/>
      <c r="H120" s="232"/>
      <c r="I120" s="232"/>
      <c r="J120" s="232"/>
      <c r="K120" s="232"/>
      <c r="L120" s="232"/>
      <c r="M120" s="117">
        <f>M124+M168</f>
        <v>9476.4</v>
      </c>
      <c r="N120" s="158"/>
      <c r="O120" s="156"/>
      <c r="P120" s="157"/>
      <c r="Q120" s="141"/>
    </row>
    <row r="121" spans="2:13" ht="15" customHeight="1">
      <c r="B121" s="12"/>
      <c r="C121" s="12"/>
      <c r="D121" s="12"/>
      <c r="E121" s="12"/>
      <c r="F121" s="12"/>
      <c r="G121" s="137" t="s">
        <v>38</v>
      </c>
      <c r="H121" s="2"/>
      <c r="I121" s="2"/>
      <c r="J121" s="2"/>
      <c r="K121" s="2"/>
      <c r="L121" s="2"/>
      <c r="M121" s="117"/>
    </row>
    <row r="122" spans="2:13" ht="15" customHeight="1">
      <c r="B122" s="12"/>
      <c r="C122" s="12"/>
      <c r="D122" s="12"/>
      <c r="E122" s="12"/>
      <c r="F122" s="12"/>
      <c r="G122" s="49" t="s">
        <v>346</v>
      </c>
      <c r="H122" s="2"/>
      <c r="I122" s="2"/>
      <c r="J122" s="2"/>
      <c r="K122" s="2"/>
      <c r="L122" s="2"/>
      <c r="M122" s="186">
        <f>M126+M131</f>
        <v>6312</v>
      </c>
    </row>
    <row r="123" spans="2:13" ht="15" customHeight="1">
      <c r="B123" s="12"/>
      <c r="C123" s="12"/>
      <c r="D123" s="12"/>
      <c r="E123" s="12"/>
      <c r="F123" s="12"/>
      <c r="G123" s="137"/>
      <c r="H123" s="2"/>
      <c r="I123" s="2"/>
      <c r="J123" s="2"/>
      <c r="K123" s="2"/>
      <c r="L123" s="2"/>
      <c r="M123" s="117"/>
    </row>
    <row r="124" spans="2:14" ht="15.75" hidden="1">
      <c r="B124" s="134" t="s">
        <v>11</v>
      </c>
      <c r="C124" s="134" t="s">
        <v>60</v>
      </c>
      <c r="D124" s="134" t="s">
        <v>230</v>
      </c>
      <c r="E124" s="134" t="s">
        <v>49</v>
      </c>
      <c r="F124" s="134" t="s">
        <v>17</v>
      </c>
      <c r="G124" s="33" t="s">
        <v>18</v>
      </c>
      <c r="H124" s="15"/>
      <c r="I124" s="15"/>
      <c r="J124" s="15"/>
      <c r="K124" s="16"/>
      <c r="L124" s="16"/>
      <c r="M124" s="117">
        <f>M125+M132+M160+M166</f>
        <v>9156.4</v>
      </c>
      <c r="N124" s="172"/>
    </row>
    <row r="125" spans="2:13" ht="15.75" hidden="1">
      <c r="B125" s="132" t="s">
        <v>11</v>
      </c>
      <c r="C125" s="132" t="s">
        <v>60</v>
      </c>
      <c r="D125" s="132" t="s">
        <v>230</v>
      </c>
      <c r="E125" s="132" t="s">
        <v>49</v>
      </c>
      <c r="F125" s="132" t="s">
        <v>19</v>
      </c>
      <c r="G125" s="65" t="s">
        <v>20</v>
      </c>
      <c r="H125" s="2"/>
      <c r="I125" s="2"/>
      <c r="J125" s="2"/>
      <c r="L125" s="56"/>
      <c r="M125" s="117">
        <f>M126+M127+M131</f>
        <v>6990.3</v>
      </c>
    </row>
    <row r="126" spans="2:15" ht="15.75" hidden="1">
      <c r="B126" s="131" t="s">
        <v>11</v>
      </c>
      <c r="C126" s="131" t="s">
        <v>60</v>
      </c>
      <c r="D126" s="131" t="s">
        <v>230</v>
      </c>
      <c r="E126" s="131" t="s">
        <v>49</v>
      </c>
      <c r="F126" s="131" t="s">
        <v>39</v>
      </c>
      <c r="G126" s="63" t="s">
        <v>64</v>
      </c>
      <c r="H126" s="2"/>
      <c r="I126" s="2"/>
      <c r="M126" s="117">
        <v>5003</v>
      </c>
      <c r="N126" s="75"/>
      <c r="O126" s="74"/>
    </row>
    <row r="127" spans="2:15" ht="15.75" hidden="1">
      <c r="B127" s="131" t="s">
        <v>11</v>
      </c>
      <c r="C127" s="131" t="s">
        <v>60</v>
      </c>
      <c r="D127" s="131" t="s">
        <v>230</v>
      </c>
      <c r="E127" s="131" t="s">
        <v>49</v>
      </c>
      <c r="F127" s="131" t="s">
        <v>41</v>
      </c>
      <c r="G127" s="63" t="s">
        <v>42</v>
      </c>
      <c r="H127" s="2"/>
      <c r="I127" s="2"/>
      <c r="M127" s="117">
        <f>M129+M130</f>
        <v>678.3</v>
      </c>
      <c r="O127" s="34"/>
    </row>
    <row r="128" spans="2:13" ht="15.75" hidden="1">
      <c r="B128" s="12"/>
      <c r="C128" s="12"/>
      <c r="D128" s="12"/>
      <c r="E128" s="12"/>
      <c r="F128" s="12"/>
      <c r="G128" s="66" t="s">
        <v>65</v>
      </c>
      <c r="H128" s="2"/>
      <c r="I128" s="2"/>
      <c r="J128" s="2"/>
      <c r="M128" s="166">
        <f>M129+M130</f>
        <v>678.3</v>
      </c>
    </row>
    <row r="129" spans="2:15" ht="15.75" hidden="1">
      <c r="B129" s="12"/>
      <c r="C129" s="12"/>
      <c r="D129" s="12"/>
      <c r="E129" s="12"/>
      <c r="F129" s="12"/>
      <c r="G129" s="67" t="s">
        <v>66</v>
      </c>
      <c r="H129" s="2"/>
      <c r="I129" s="2"/>
      <c r="M129" s="165">
        <f>41.7*15</f>
        <v>625.5</v>
      </c>
      <c r="O129" s="1" t="s">
        <v>163</v>
      </c>
    </row>
    <row r="130" spans="2:15" ht="15.75" hidden="1">
      <c r="B130" s="12"/>
      <c r="C130" s="12"/>
      <c r="D130" s="12"/>
      <c r="E130" s="12"/>
      <c r="F130" s="12"/>
      <c r="G130" s="67" t="s">
        <v>67</v>
      </c>
      <c r="H130" s="2"/>
      <c r="I130" s="2"/>
      <c r="M130" s="165">
        <f>4*1.2*11</f>
        <v>52.8</v>
      </c>
      <c r="O130" s="1" t="s">
        <v>164</v>
      </c>
    </row>
    <row r="131" spans="2:14" ht="15.75" hidden="1">
      <c r="B131" s="131" t="s">
        <v>11</v>
      </c>
      <c r="C131" s="131" t="s">
        <v>60</v>
      </c>
      <c r="D131" s="131" t="s">
        <v>230</v>
      </c>
      <c r="E131" s="131" t="s">
        <v>49</v>
      </c>
      <c r="F131" s="131" t="s">
        <v>43</v>
      </c>
      <c r="G131" s="63" t="s">
        <v>44</v>
      </c>
      <c r="L131" s="57"/>
      <c r="M131" s="117">
        <v>1309</v>
      </c>
      <c r="N131" s="179"/>
    </row>
    <row r="132" spans="2:13" ht="15.75" hidden="1">
      <c r="B132" s="12" t="s">
        <v>11</v>
      </c>
      <c r="C132" s="12" t="s">
        <v>60</v>
      </c>
      <c r="D132" s="12" t="s">
        <v>230</v>
      </c>
      <c r="E132" s="12" t="s">
        <v>49</v>
      </c>
      <c r="F132" s="12" t="s">
        <v>21</v>
      </c>
      <c r="G132" s="65" t="s">
        <v>204</v>
      </c>
      <c r="J132" s="34"/>
      <c r="M132" s="117">
        <f>M133+M134+M135+M138+M139+M145</f>
        <v>2099.1</v>
      </c>
    </row>
    <row r="133" spans="2:13" ht="15.75" hidden="1">
      <c r="B133" s="131" t="s">
        <v>11</v>
      </c>
      <c r="C133" s="131" t="s">
        <v>60</v>
      </c>
      <c r="D133" s="131" t="s">
        <v>230</v>
      </c>
      <c r="E133" s="131" t="s">
        <v>49</v>
      </c>
      <c r="F133" s="131" t="s">
        <v>45</v>
      </c>
      <c r="G133" s="63" t="s">
        <v>46</v>
      </c>
      <c r="J133" s="34"/>
      <c r="M133" s="117">
        <v>35</v>
      </c>
    </row>
    <row r="134" spans="2:13" s="2" customFormat="1" ht="15" customHeight="1" hidden="1">
      <c r="B134" s="131" t="s">
        <v>11</v>
      </c>
      <c r="C134" s="131" t="s">
        <v>60</v>
      </c>
      <c r="D134" s="131" t="s">
        <v>230</v>
      </c>
      <c r="E134" s="131" t="s">
        <v>49</v>
      </c>
      <c r="F134" s="131" t="s">
        <v>273</v>
      </c>
      <c r="G134" s="2" t="s">
        <v>274</v>
      </c>
      <c r="L134" s="128"/>
      <c r="M134" s="117"/>
    </row>
    <row r="135" spans="2:13" ht="15.75" hidden="1">
      <c r="B135" s="131" t="s">
        <v>11</v>
      </c>
      <c r="C135" s="131" t="s">
        <v>60</v>
      </c>
      <c r="D135" s="131" t="s">
        <v>230</v>
      </c>
      <c r="E135" s="131" t="s">
        <v>49</v>
      </c>
      <c r="F135" s="131" t="s">
        <v>68</v>
      </c>
      <c r="G135" s="63" t="s">
        <v>69</v>
      </c>
      <c r="H135" s="2"/>
      <c r="I135" s="2"/>
      <c r="J135" s="34"/>
      <c r="K135" s="2"/>
      <c r="L135" s="2"/>
      <c r="M135" s="117">
        <f>M136</f>
        <v>76</v>
      </c>
    </row>
    <row r="136" spans="2:13" ht="15.75" hidden="1">
      <c r="B136" s="12"/>
      <c r="C136" s="12"/>
      <c r="D136" s="12"/>
      <c r="E136" s="12"/>
      <c r="F136" s="12"/>
      <c r="G136" s="66" t="s">
        <v>65</v>
      </c>
      <c r="H136" s="2"/>
      <c r="I136" s="2"/>
      <c r="J136" s="2"/>
      <c r="K136" s="2"/>
      <c r="L136" s="2"/>
      <c r="M136" s="165">
        <f>SUM(M137:M137)</f>
        <v>76</v>
      </c>
    </row>
    <row r="137" spans="2:13" ht="15.75" hidden="1">
      <c r="B137" s="12"/>
      <c r="C137" s="12"/>
      <c r="D137" s="12"/>
      <c r="E137" s="12"/>
      <c r="F137" s="12"/>
      <c r="G137" s="67" t="s">
        <v>71</v>
      </c>
      <c r="H137" s="2"/>
      <c r="I137" s="2"/>
      <c r="J137" s="2"/>
      <c r="K137" s="2"/>
      <c r="L137" s="2"/>
      <c r="M137" s="165">
        <v>76</v>
      </c>
    </row>
    <row r="138" spans="2:13" ht="15.75" hidden="1">
      <c r="B138" s="131" t="s">
        <v>11</v>
      </c>
      <c r="C138" s="131" t="s">
        <v>60</v>
      </c>
      <c r="D138" s="131" t="s">
        <v>230</v>
      </c>
      <c r="E138" s="131" t="s">
        <v>49</v>
      </c>
      <c r="F138" s="131" t="s">
        <v>72</v>
      </c>
      <c r="G138" s="63" t="s">
        <v>73</v>
      </c>
      <c r="H138" s="2"/>
      <c r="I138" s="2"/>
      <c r="J138" s="2"/>
      <c r="K138" s="2"/>
      <c r="L138" s="2"/>
      <c r="M138" s="117"/>
    </row>
    <row r="139" spans="2:13" ht="15.75" hidden="1">
      <c r="B139" s="131" t="s">
        <v>11</v>
      </c>
      <c r="C139" s="131" t="s">
        <v>60</v>
      </c>
      <c r="D139" s="131" t="s">
        <v>230</v>
      </c>
      <c r="E139" s="131" t="s">
        <v>49</v>
      </c>
      <c r="F139" s="131" t="s">
        <v>74</v>
      </c>
      <c r="G139" s="63" t="s">
        <v>75</v>
      </c>
      <c r="H139" s="2"/>
      <c r="I139" s="2"/>
      <c r="J139" s="2"/>
      <c r="K139" s="2"/>
      <c r="L139" s="2"/>
      <c r="M139" s="117">
        <f>M140</f>
        <v>109</v>
      </c>
    </row>
    <row r="140" spans="2:13" ht="15.75" hidden="1">
      <c r="B140" s="12"/>
      <c r="C140" s="12"/>
      <c r="D140" s="12"/>
      <c r="E140" s="12"/>
      <c r="F140" s="12"/>
      <c r="G140" s="66" t="s">
        <v>65</v>
      </c>
      <c r="H140" s="2"/>
      <c r="I140" s="2"/>
      <c r="J140" s="2"/>
      <c r="K140" s="2"/>
      <c r="L140" s="2"/>
      <c r="M140" s="166">
        <f>M141+M142+M143+M144</f>
        <v>109</v>
      </c>
    </row>
    <row r="141" spans="2:13" ht="15.75" hidden="1">
      <c r="B141" s="12"/>
      <c r="C141" s="12"/>
      <c r="D141" s="12"/>
      <c r="E141" s="12"/>
      <c r="F141" s="12"/>
      <c r="G141" s="67" t="s">
        <v>151</v>
      </c>
      <c r="H141" s="2"/>
      <c r="I141" s="2"/>
      <c r="J141" s="2"/>
      <c r="K141" s="2"/>
      <c r="L141" s="2"/>
      <c r="M141" s="165">
        <v>40</v>
      </c>
    </row>
    <row r="142" spans="2:13" ht="15.75" hidden="1">
      <c r="B142" s="12"/>
      <c r="C142" s="12"/>
      <c r="D142" s="12"/>
      <c r="E142" s="12"/>
      <c r="F142" s="12"/>
      <c r="G142" s="67" t="s">
        <v>76</v>
      </c>
      <c r="H142" s="2"/>
      <c r="I142" s="2"/>
      <c r="J142" s="2"/>
      <c r="K142" s="2"/>
      <c r="L142" s="2"/>
      <c r="M142" s="165">
        <v>60</v>
      </c>
    </row>
    <row r="143" spans="2:13" ht="15.75" hidden="1">
      <c r="B143" s="12"/>
      <c r="C143" s="12"/>
      <c r="D143" s="12"/>
      <c r="E143" s="12"/>
      <c r="F143" s="12"/>
      <c r="G143" s="67" t="s">
        <v>77</v>
      </c>
      <c r="H143" s="2"/>
      <c r="I143" s="2"/>
      <c r="J143" s="2"/>
      <c r="K143" s="2"/>
      <c r="L143" s="2"/>
      <c r="M143" s="165">
        <v>6</v>
      </c>
    </row>
    <row r="144" spans="2:13" ht="15.75" hidden="1">
      <c r="B144" s="12"/>
      <c r="C144" s="12"/>
      <c r="D144" s="12"/>
      <c r="E144" s="12"/>
      <c r="F144" s="12"/>
      <c r="G144" s="67" t="s">
        <v>78</v>
      </c>
      <c r="H144" s="2"/>
      <c r="I144" s="2"/>
      <c r="J144" s="2"/>
      <c r="K144" s="2"/>
      <c r="L144" s="2"/>
      <c r="M144" s="165">
        <v>3</v>
      </c>
    </row>
    <row r="145" spans="2:13" ht="15.75" hidden="1">
      <c r="B145" s="131" t="s">
        <v>11</v>
      </c>
      <c r="C145" s="131" t="s">
        <v>60</v>
      </c>
      <c r="D145" s="131" t="s">
        <v>230</v>
      </c>
      <c r="E145" s="131" t="s">
        <v>49</v>
      </c>
      <c r="F145" s="131" t="s">
        <v>47</v>
      </c>
      <c r="G145" s="68" t="s">
        <v>48</v>
      </c>
      <c r="H145" s="2"/>
      <c r="I145" s="2"/>
      <c r="J145" s="2"/>
      <c r="K145" s="2"/>
      <c r="L145" s="2"/>
      <c r="M145" s="117">
        <f>M146</f>
        <v>1879.1</v>
      </c>
    </row>
    <row r="146" spans="2:13" ht="15.75" hidden="1">
      <c r="B146" s="12"/>
      <c r="C146" s="12"/>
      <c r="D146" s="12"/>
      <c r="E146" s="12"/>
      <c r="F146" s="12"/>
      <c r="G146" s="66" t="s">
        <v>65</v>
      </c>
      <c r="H146" s="2"/>
      <c r="I146" s="2"/>
      <c r="J146" s="2"/>
      <c r="K146" s="2"/>
      <c r="L146" s="2"/>
      <c r="M146" s="166">
        <f>M147+M148+M149+M150+M151+M152+M153+M154+M155+M156+M157+M158</f>
        <v>1879.1</v>
      </c>
    </row>
    <row r="147" spans="2:13" ht="15.75" hidden="1">
      <c r="B147" s="12"/>
      <c r="C147" s="12"/>
      <c r="D147" s="12"/>
      <c r="E147" s="12"/>
      <c r="F147" s="8"/>
      <c r="G147" s="67" t="s">
        <v>79</v>
      </c>
      <c r="H147" s="2"/>
      <c r="I147" s="2"/>
      <c r="J147" s="2"/>
      <c r="K147" s="2"/>
      <c r="L147" s="2"/>
      <c r="M147" s="165">
        <v>9</v>
      </c>
    </row>
    <row r="148" spans="2:13" ht="15.75" hidden="1">
      <c r="B148" s="12"/>
      <c r="C148" s="12"/>
      <c r="D148" s="12"/>
      <c r="E148" s="12"/>
      <c r="F148" s="8"/>
      <c r="G148" s="67" t="s">
        <v>162</v>
      </c>
      <c r="H148" s="2"/>
      <c r="I148" s="2"/>
      <c r="J148" s="2"/>
      <c r="K148" s="2"/>
      <c r="L148" s="59" t="s">
        <v>166</v>
      </c>
      <c r="M148" s="165">
        <f>15*77.5</f>
        <v>1162.5</v>
      </c>
    </row>
    <row r="149" spans="2:13" ht="15.75" hidden="1">
      <c r="B149" s="12"/>
      <c r="C149" s="12"/>
      <c r="D149" s="12"/>
      <c r="E149" s="12"/>
      <c r="F149" s="8"/>
      <c r="G149" s="67" t="s">
        <v>80</v>
      </c>
      <c r="H149" s="2"/>
      <c r="I149" s="2"/>
      <c r="J149" s="2"/>
      <c r="K149" s="2"/>
      <c r="L149" s="59" t="s">
        <v>168</v>
      </c>
      <c r="M149" s="165">
        <f>1.6*16</f>
        <v>25.6</v>
      </c>
    </row>
    <row r="150" spans="2:13" ht="15.75" hidden="1">
      <c r="B150" s="12"/>
      <c r="C150" s="12"/>
      <c r="D150" s="12"/>
      <c r="E150" s="12"/>
      <c r="F150" s="8"/>
      <c r="G150" s="67" t="s">
        <v>81</v>
      </c>
      <c r="H150" s="2"/>
      <c r="I150" s="2"/>
      <c r="J150" s="2"/>
      <c r="K150" s="2"/>
      <c r="L150" s="2"/>
      <c r="M150" s="165">
        <v>60</v>
      </c>
    </row>
    <row r="151" spans="2:13" ht="15.75" hidden="1">
      <c r="B151" s="12"/>
      <c r="C151" s="12"/>
      <c r="D151" s="12"/>
      <c r="E151" s="12"/>
      <c r="F151" s="12"/>
      <c r="G151" s="67" t="s">
        <v>82</v>
      </c>
      <c r="H151" s="2"/>
      <c r="I151" s="2"/>
      <c r="J151" s="2"/>
      <c r="K151" s="2"/>
      <c r="L151" s="59" t="s">
        <v>149</v>
      </c>
      <c r="M151" s="165">
        <v>67</v>
      </c>
    </row>
    <row r="152" spans="2:13" ht="15.75" hidden="1">
      <c r="B152" s="12"/>
      <c r="C152" s="12"/>
      <c r="D152" s="12"/>
      <c r="E152" s="12"/>
      <c r="F152" s="12"/>
      <c r="G152" s="67" t="s">
        <v>83</v>
      </c>
      <c r="H152" s="2"/>
      <c r="I152" s="2"/>
      <c r="J152" s="2"/>
      <c r="K152" s="2"/>
      <c r="L152" s="2"/>
      <c r="M152" s="165">
        <v>80</v>
      </c>
    </row>
    <row r="153" spans="2:13" ht="15.75" hidden="1">
      <c r="B153" s="12"/>
      <c r="C153" s="12"/>
      <c r="D153" s="12"/>
      <c r="E153" s="12"/>
      <c r="F153" s="12"/>
      <c r="G153" s="67" t="s">
        <v>84</v>
      </c>
      <c r="H153" s="2"/>
      <c r="I153" s="2"/>
      <c r="J153" s="2"/>
      <c r="K153" s="2"/>
      <c r="L153" s="2"/>
      <c r="M153" s="165">
        <v>13</v>
      </c>
    </row>
    <row r="154" spans="2:13" ht="15.75" hidden="1">
      <c r="B154" s="12"/>
      <c r="C154" s="12"/>
      <c r="D154" s="12"/>
      <c r="E154" s="12"/>
      <c r="F154" s="12"/>
      <c r="G154" s="61" t="s">
        <v>150</v>
      </c>
      <c r="H154" s="2"/>
      <c r="I154" s="2"/>
      <c r="J154" s="2"/>
      <c r="K154" s="2"/>
      <c r="L154" s="59" t="s">
        <v>168</v>
      </c>
      <c r="M154" s="165">
        <f>10*16</f>
        <v>160</v>
      </c>
    </row>
    <row r="155" spans="2:13" ht="15.75" hidden="1">
      <c r="B155" s="12"/>
      <c r="C155" s="12"/>
      <c r="D155" s="12"/>
      <c r="E155" s="12"/>
      <c r="F155" s="12"/>
      <c r="G155" s="67" t="s">
        <v>85</v>
      </c>
      <c r="H155" s="2"/>
      <c r="I155" s="2"/>
      <c r="J155" s="2"/>
      <c r="K155" s="2"/>
      <c r="L155" s="2"/>
      <c r="M155" s="165">
        <v>172</v>
      </c>
    </row>
    <row r="156" spans="2:13" ht="15.75" hidden="1">
      <c r="B156" s="12"/>
      <c r="C156" s="12"/>
      <c r="D156" s="12"/>
      <c r="E156" s="12"/>
      <c r="F156" s="12"/>
      <c r="G156" s="67" t="s">
        <v>148</v>
      </c>
      <c r="H156" s="2"/>
      <c r="I156" s="2"/>
      <c r="J156" s="2"/>
      <c r="K156" s="2"/>
      <c r="L156" s="2"/>
      <c r="M156" s="165">
        <v>100</v>
      </c>
    </row>
    <row r="157" spans="2:13" ht="15.75" hidden="1">
      <c r="B157" s="12"/>
      <c r="C157" s="12"/>
      <c r="D157" s="12"/>
      <c r="E157" s="12"/>
      <c r="F157" s="12"/>
      <c r="G157" s="61" t="s">
        <v>147</v>
      </c>
      <c r="H157" s="2"/>
      <c r="I157" s="2"/>
      <c r="J157" s="2"/>
      <c r="K157" s="2"/>
      <c r="L157" s="2"/>
      <c r="M157" s="165">
        <v>30</v>
      </c>
    </row>
    <row r="158" spans="2:13" ht="15.75" hidden="1">
      <c r="B158" s="12"/>
      <c r="C158" s="12"/>
      <c r="D158" s="12"/>
      <c r="E158" s="12"/>
      <c r="F158" s="12"/>
      <c r="G158" s="61" t="s">
        <v>170</v>
      </c>
      <c r="H158" s="2"/>
      <c r="I158" s="2"/>
      <c r="J158" s="2"/>
      <c r="K158" s="2"/>
      <c r="L158" s="2"/>
      <c r="M158" s="165"/>
    </row>
    <row r="159" spans="2:13" ht="15.75" hidden="1">
      <c r="B159" s="12"/>
      <c r="C159" s="12"/>
      <c r="D159" s="12"/>
      <c r="E159" s="12"/>
      <c r="F159" s="12"/>
      <c r="G159" s="67"/>
      <c r="H159" s="2"/>
      <c r="I159" s="2"/>
      <c r="J159" s="2"/>
      <c r="K159" s="2"/>
      <c r="L159" s="2"/>
      <c r="M159" s="117"/>
    </row>
    <row r="160" spans="2:13" ht="15.75" hidden="1">
      <c r="B160" s="12" t="s">
        <v>11</v>
      </c>
      <c r="C160" s="12" t="s">
        <v>60</v>
      </c>
      <c r="D160" s="12" t="s">
        <v>230</v>
      </c>
      <c r="E160" s="12" t="s">
        <v>49</v>
      </c>
      <c r="F160" s="12" t="s">
        <v>23</v>
      </c>
      <c r="G160" s="65" t="s">
        <v>205</v>
      </c>
      <c r="H160" s="2"/>
      <c r="I160" s="2"/>
      <c r="J160" s="34"/>
      <c r="K160" s="2"/>
      <c r="L160" s="2"/>
      <c r="M160" s="117">
        <f>M162+M164</f>
        <v>67</v>
      </c>
    </row>
    <row r="161" spans="2:13" ht="15.75" hidden="1">
      <c r="B161" s="131" t="s">
        <v>11</v>
      </c>
      <c r="C161" s="131" t="s">
        <v>60</v>
      </c>
      <c r="D161" s="131" t="s">
        <v>230</v>
      </c>
      <c r="E161" s="131" t="s">
        <v>49</v>
      </c>
      <c r="F161" s="131" t="s">
        <v>86</v>
      </c>
      <c r="G161" s="63" t="s">
        <v>87</v>
      </c>
      <c r="H161" s="2"/>
      <c r="I161" s="2"/>
      <c r="J161" s="2"/>
      <c r="K161" s="2"/>
      <c r="L161" s="2"/>
      <c r="M161" s="117"/>
    </row>
    <row r="162" spans="2:14" ht="15.75" hidden="1">
      <c r="B162" s="131" t="s">
        <v>11</v>
      </c>
      <c r="C162" s="131" t="s">
        <v>60</v>
      </c>
      <c r="D162" s="131" t="s">
        <v>230</v>
      </c>
      <c r="E162" s="131" t="s">
        <v>49</v>
      </c>
      <c r="F162" s="131" t="s">
        <v>88</v>
      </c>
      <c r="G162" s="63" t="s">
        <v>89</v>
      </c>
      <c r="H162" s="2"/>
      <c r="I162" s="2"/>
      <c r="J162" s="2"/>
      <c r="K162" s="2"/>
      <c r="M162" s="117">
        <v>14</v>
      </c>
      <c r="N162" s="59"/>
    </row>
    <row r="163" spans="2:13" ht="15.75" hidden="1">
      <c r="B163" s="131" t="s">
        <v>11</v>
      </c>
      <c r="C163" s="131" t="s">
        <v>60</v>
      </c>
      <c r="D163" s="131" t="s">
        <v>230</v>
      </c>
      <c r="E163" s="131" t="s">
        <v>49</v>
      </c>
      <c r="F163" s="131" t="s">
        <v>57</v>
      </c>
      <c r="G163" s="63" t="s">
        <v>58</v>
      </c>
      <c r="H163" s="2"/>
      <c r="I163" s="2"/>
      <c r="J163" s="2"/>
      <c r="K163" s="2"/>
      <c r="L163" s="59"/>
      <c r="M163" s="117"/>
    </row>
    <row r="164" spans="2:14" ht="15.75" hidden="1">
      <c r="B164" s="12"/>
      <c r="C164" s="12"/>
      <c r="D164" s="12"/>
      <c r="E164" s="12"/>
      <c r="F164" s="12"/>
      <c r="G164" s="63" t="s">
        <v>59</v>
      </c>
      <c r="H164" s="2"/>
      <c r="I164" s="2"/>
      <c r="J164" s="2"/>
      <c r="K164" s="2"/>
      <c r="M164" s="117">
        <f>47+3+3</f>
        <v>53</v>
      </c>
      <c r="N164" s="59"/>
    </row>
    <row r="165" spans="2:13" ht="15.75" hidden="1">
      <c r="B165" s="12"/>
      <c r="C165" s="12"/>
      <c r="D165" s="12"/>
      <c r="E165" s="12"/>
      <c r="F165" s="12"/>
      <c r="G165" s="69"/>
      <c r="H165" s="2"/>
      <c r="I165" s="2"/>
      <c r="J165" s="2"/>
      <c r="K165" s="2"/>
      <c r="L165" s="59"/>
      <c r="M165" s="117"/>
    </row>
    <row r="166" spans="2:13" ht="15.75" hidden="1">
      <c r="B166" s="12" t="s">
        <v>11</v>
      </c>
      <c r="C166" s="12" t="s">
        <v>60</v>
      </c>
      <c r="D166" s="12" t="s">
        <v>230</v>
      </c>
      <c r="E166" s="12" t="s">
        <v>49</v>
      </c>
      <c r="F166" s="12" t="s">
        <v>25</v>
      </c>
      <c r="G166" s="69" t="s">
        <v>26</v>
      </c>
      <c r="H166" s="2"/>
      <c r="I166" s="2"/>
      <c r="J166" s="2"/>
      <c r="K166" s="2"/>
      <c r="L166" s="2"/>
      <c r="M166" s="117"/>
    </row>
    <row r="167" spans="2:13" ht="15.75" hidden="1">
      <c r="B167" s="12"/>
      <c r="C167" s="12"/>
      <c r="D167" s="12"/>
      <c r="E167" s="12"/>
      <c r="F167" s="12"/>
      <c r="G167" s="69"/>
      <c r="H167" s="2"/>
      <c r="I167" s="2"/>
      <c r="J167" s="2"/>
      <c r="K167" s="2"/>
      <c r="L167" s="2"/>
      <c r="M167" s="117"/>
    </row>
    <row r="168" spans="2:13" ht="15.75" hidden="1">
      <c r="B168" s="134" t="s">
        <v>11</v>
      </c>
      <c r="C168" s="134" t="s">
        <v>60</v>
      </c>
      <c r="D168" s="134" t="s">
        <v>230</v>
      </c>
      <c r="E168" s="134" t="s">
        <v>49</v>
      </c>
      <c r="F168" s="134" t="s">
        <v>27</v>
      </c>
      <c r="G168" s="33" t="s">
        <v>28</v>
      </c>
      <c r="H168" s="20"/>
      <c r="I168" s="15"/>
      <c r="J168" s="15"/>
      <c r="K168" s="15"/>
      <c r="L168" s="15"/>
      <c r="M168" s="117">
        <f>M169+M179</f>
        <v>320</v>
      </c>
    </row>
    <row r="169" spans="2:13" ht="15.75" hidden="1">
      <c r="B169" s="131" t="s">
        <v>11</v>
      </c>
      <c r="C169" s="131" t="s">
        <v>60</v>
      </c>
      <c r="D169" s="131" t="s">
        <v>230</v>
      </c>
      <c r="E169" s="131" t="s">
        <v>49</v>
      </c>
      <c r="F169" s="131" t="s">
        <v>90</v>
      </c>
      <c r="G169" s="63" t="s">
        <v>91</v>
      </c>
      <c r="H169" s="2"/>
      <c r="I169" s="2"/>
      <c r="J169" s="2"/>
      <c r="K169" s="2"/>
      <c r="L169" s="2"/>
      <c r="M169" s="117">
        <v>180</v>
      </c>
    </row>
    <row r="170" spans="2:13" ht="15.75" hidden="1">
      <c r="B170" s="12"/>
      <c r="C170" s="12"/>
      <c r="D170" s="12"/>
      <c r="E170" s="12"/>
      <c r="F170" s="12"/>
      <c r="G170" s="63" t="s">
        <v>65</v>
      </c>
      <c r="H170" s="2"/>
      <c r="I170" s="2"/>
      <c r="J170" s="2"/>
      <c r="K170" s="2"/>
      <c r="L170" s="2"/>
      <c r="M170" s="117"/>
    </row>
    <row r="171" spans="2:13" ht="15.75" hidden="1">
      <c r="B171" s="12"/>
      <c r="C171" s="12"/>
      <c r="D171" s="12"/>
      <c r="E171" s="12"/>
      <c r="F171" s="12"/>
      <c r="G171" s="63" t="s">
        <v>189</v>
      </c>
      <c r="H171" s="2"/>
      <c r="I171" s="2"/>
      <c r="J171" s="2"/>
      <c r="K171" s="2"/>
      <c r="L171" s="2"/>
      <c r="M171" s="117"/>
    </row>
    <row r="172" spans="2:13" ht="15.75" hidden="1">
      <c r="B172" s="12"/>
      <c r="C172" s="12"/>
      <c r="D172" s="12"/>
      <c r="E172" s="12"/>
      <c r="F172" s="12"/>
      <c r="G172" s="63" t="s">
        <v>190</v>
      </c>
      <c r="H172" s="2"/>
      <c r="I172" s="2"/>
      <c r="J172" s="2"/>
      <c r="K172" s="2"/>
      <c r="L172" s="2"/>
      <c r="M172" s="117"/>
    </row>
    <row r="173" spans="2:13" ht="15.75" hidden="1">
      <c r="B173" s="12"/>
      <c r="C173" s="12"/>
      <c r="D173" s="12"/>
      <c r="E173" s="12"/>
      <c r="F173" s="12"/>
      <c r="G173" s="63" t="s">
        <v>191</v>
      </c>
      <c r="H173" s="2"/>
      <c r="I173" s="2"/>
      <c r="J173" s="2"/>
      <c r="K173" s="2"/>
      <c r="L173" s="2"/>
      <c r="M173" s="117"/>
    </row>
    <row r="174" spans="2:13" ht="15.75" hidden="1">
      <c r="B174" s="12"/>
      <c r="C174" s="12"/>
      <c r="D174" s="12"/>
      <c r="E174" s="12"/>
      <c r="F174" s="12"/>
      <c r="G174" s="63" t="s">
        <v>192</v>
      </c>
      <c r="H174" s="2"/>
      <c r="I174" s="2"/>
      <c r="J174" s="2"/>
      <c r="K174" s="2"/>
      <c r="L174" s="2"/>
      <c r="M174" s="117"/>
    </row>
    <row r="175" spans="2:13" ht="15.75" hidden="1">
      <c r="B175" s="12"/>
      <c r="C175" s="12"/>
      <c r="D175" s="12"/>
      <c r="E175" s="12"/>
      <c r="F175" s="12"/>
      <c r="G175" s="63" t="s">
        <v>193</v>
      </c>
      <c r="H175" s="2"/>
      <c r="I175" s="2"/>
      <c r="J175" s="2"/>
      <c r="K175" s="2"/>
      <c r="L175" s="2"/>
      <c r="M175" s="117"/>
    </row>
    <row r="176" spans="2:13" ht="15.75" hidden="1">
      <c r="B176" s="12"/>
      <c r="C176" s="12"/>
      <c r="D176" s="12"/>
      <c r="E176" s="12"/>
      <c r="F176" s="12"/>
      <c r="G176" s="63" t="s">
        <v>194</v>
      </c>
      <c r="H176" s="2"/>
      <c r="I176" s="2"/>
      <c r="J176" s="2"/>
      <c r="K176" s="2"/>
      <c r="L176" s="2"/>
      <c r="M176" s="117"/>
    </row>
    <row r="177" spans="2:13" ht="15.75" hidden="1">
      <c r="B177" s="12"/>
      <c r="C177" s="12"/>
      <c r="D177" s="12"/>
      <c r="E177" s="12"/>
      <c r="F177" s="12"/>
      <c r="G177" s="63" t="s">
        <v>195</v>
      </c>
      <c r="H177" s="2"/>
      <c r="I177" s="2"/>
      <c r="J177" s="2"/>
      <c r="K177" s="2"/>
      <c r="L177" s="2"/>
      <c r="M177" s="117"/>
    </row>
    <row r="178" spans="2:13" ht="15.75" hidden="1">
      <c r="B178" s="131" t="s">
        <v>11</v>
      </c>
      <c r="C178" s="131" t="s">
        <v>60</v>
      </c>
      <c r="D178" s="131" t="s">
        <v>230</v>
      </c>
      <c r="E178" s="131" t="s">
        <v>49</v>
      </c>
      <c r="F178" s="131" t="s">
        <v>92</v>
      </c>
      <c r="G178" s="63" t="s">
        <v>93</v>
      </c>
      <c r="H178" s="2"/>
      <c r="I178" s="2"/>
      <c r="J178" s="2"/>
      <c r="K178" s="2"/>
      <c r="L178" s="2"/>
      <c r="M178" s="117"/>
    </row>
    <row r="179" spans="2:13" ht="15.75" hidden="1">
      <c r="B179" s="131" t="s">
        <v>11</v>
      </c>
      <c r="C179" s="131" t="s">
        <v>60</v>
      </c>
      <c r="D179" s="131" t="s">
        <v>230</v>
      </c>
      <c r="E179" s="131" t="s">
        <v>49</v>
      </c>
      <c r="F179" s="131" t="s">
        <v>94</v>
      </c>
      <c r="G179" s="63" t="s">
        <v>95</v>
      </c>
      <c r="H179" s="2"/>
      <c r="I179" s="2"/>
      <c r="J179" s="2"/>
      <c r="K179" s="2"/>
      <c r="L179" s="2"/>
      <c r="M179" s="117">
        <v>140</v>
      </c>
    </row>
    <row r="180" spans="2:13" ht="15.75" hidden="1">
      <c r="B180" s="12"/>
      <c r="C180" s="12"/>
      <c r="D180" s="12"/>
      <c r="E180" s="12"/>
      <c r="F180" s="12"/>
      <c r="G180" s="70" t="s">
        <v>65</v>
      </c>
      <c r="H180" s="2"/>
      <c r="I180" s="2"/>
      <c r="J180" s="2"/>
      <c r="K180" s="2"/>
      <c r="L180" s="2"/>
      <c r="M180" s="117"/>
    </row>
    <row r="181" spans="2:13" ht="15.75" hidden="1">
      <c r="B181" s="12"/>
      <c r="C181" s="12"/>
      <c r="D181" s="12"/>
      <c r="E181" s="12"/>
      <c r="F181" s="12"/>
      <c r="G181" s="71" t="s">
        <v>196</v>
      </c>
      <c r="H181" s="2"/>
      <c r="I181" s="2"/>
      <c r="J181" s="2"/>
      <c r="K181" s="2"/>
      <c r="L181" s="2"/>
      <c r="M181" s="117"/>
    </row>
    <row r="182" spans="2:13" ht="15.75" hidden="1">
      <c r="B182" s="12"/>
      <c r="C182" s="12"/>
      <c r="D182" s="12"/>
      <c r="E182" s="12"/>
      <c r="F182" s="12"/>
      <c r="G182" s="71" t="s">
        <v>197</v>
      </c>
      <c r="H182" s="2"/>
      <c r="I182" s="2"/>
      <c r="J182" s="2"/>
      <c r="K182" s="2"/>
      <c r="L182" s="2"/>
      <c r="M182" s="117"/>
    </row>
    <row r="183" spans="2:13" ht="15.75" hidden="1">
      <c r="B183" s="12"/>
      <c r="C183" s="12"/>
      <c r="D183" s="12"/>
      <c r="E183" s="12"/>
      <c r="F183" s="12"/>
      <c r="G183" s="71" t="s">
        <v>198</v>
      </c>
      <c r="H183" s="2"/>
      <c r="I183" s="2"/>
      <c r="J183" s="2"/>
      <c r="K183" s="2"/>
      <c r="L183" s="2"/>
      <c r="M183" s="117"/>
    </row>
    <row r="184" spans="2:13" ht="15.75" hidden="1">
      <c r="B184" s="12"/>
      <c r="C184" s="12"/>
      <c r="D184" s="12"/>
      <c r="E184" s="12"/>
      <c r="F184" s="12"/>
      <c r="G184" s="71" t="s">
        <v>199</v>
      </c>
      <c r="H184" s="2"/>
      <c r="I184" s="2"/>
      <c r="J184" s="2"/>
      <c r="K184" s="2"/>
      <c r="L184" s="2"/>
      <c r="M184" s="117"/>
    </row>
    <row r="185" spans="2:13" ht="15.75" hidden="1">
      <c r="B185" s="12"/>
      <c r="C185" s="12"/>
      <c r="D185" s="12"/>
      <c r="E185" s="12"/>
      <c r="F185" s="12"/>
      <c r="G185" s="71" t="s">
        <v>200</v>
      </c>
      <c r="H185" s="2"/>
      <c r="I185" s="2"/>
      <c r="J185" s="2"/>
      <c r="K185" s="2"/>
      <c r="L185" s="2"/>
      <c r="M185" s="117"/>
    </row>
    <row r="186" spans="2:13" ht="15.75" hidden="1">
      <c r="B186" s="12"/>
      <c r="C186" s="12"/>
      <c r="D186" s="12"/>
      <c r="E186" s="12"/>
      <c r="F186" s="12"/>
      <c r="G186" s="71" t="s">
        <v>190</v>
      </c>
      <c r="H186" s="2"/>
      <c r="I186" s="2"/>
      <c r="J186" s="2"/>
      <c r="K186" s="2"/>
      <c r="L186" s="2"/>
      <c r="M186" s="117"/>
    </row>
    <row r="187" spans="2:13" ht="15.75" hidden="1">
      <c r="B187" s="12"/>
      <c r="C187" s="12"/>
      <c r="D187" s="12"/>
      <c r="E187" s="12"/>
      <c r="F187" s="12"/>
      <c r="G187" s="71" t="s">
        <v>201</v>
      </c>
      <c r="H187" s="2"/>
      <c r="I187" s="2"/>
      <c r="J187" s="2"/>
      <c r="K187" s="2"/>
      <c r="L187" s="2"/>
      <c r="M187" s="117"/>
    </row>
    <row r="188" spans="2:13" ht="15.75" hidden="1">
      <c r="B188" s="12"/>
      <c r="C188" s="12"/>
      <c r="D188" s="12"/>
      <c r="E188" s="12"/>
      <c r="F188" s="12"/>
      <c r="G188" s="71" t="s">
        <v>96</v>
      </c>
      <c r="H188" s="2"/>
      <c r="I188" s="2"/>
      <c r="J188" s="2"/>
      <c r="K188" s="2"/>
      <c r="L188" s="2"/>
      <c r="M188" s="117"/>
    </row>
    <row r="189" spans="2:13" ht="15.75" hidden="1">
      <c r="B189" s="12"/>
      <c r="C189" s="12"/>
      <c r="D189" s="12"/>
      <c r="E189" s="12"/>
      <c r="F189" s="12"/>
      <c r="G189" s="71" t="s">
        <v>202</v>
      </c>
      <c r="H189" s="2"/>
      <c r="I189" s="2"/>
      <c r="J189" s="2"/>
      <c r="K189" s="2"/>
      <c r="L189" s="2"/>
      <c r="M189" s="117"/>
    </row>
    <row r="190" spans="2:13" ht="15.75" hidden="1">
      <c r="B190" s="12"/>
      <c r="C190" s="12"/>
      <c r="D190" s="12"/>
      <c r="E190" s="12"/>
      <c r="F190" s="12"/>
      <c r="G190" s="71" t="s">
        <v>203</v>
      </c>
      <c r="H190" s="2"/>
      <c r="I190" s="2"/>
      <c r="J190" s="2"/>
      <c r="K190" s="2"/>
      <c r="L190" s="2"/>
      <c r="M190" s="117"/>
    </row>
    <row r="191" spans="2:13" ht="15" customHeight="1" hidden="1">
      <c r="B191" s="12"/>
      <c r="C191" s="12"/>
      <c r="D191" s="12"/>
      <c r="E191" s="12"/>
      <c r="F191" s="12"/>
      <c r="G191" s="69"/>
      <c r="H191" s="2"/>
      <c r="I191" s="2"/>
      <c r="J191" s="2"/>
      <c r="K191" s="2"/>
      <c r="L191" s="2"/>
      <c r="M191" s="117"/>
    </row>
    <row r="192" spans="5:13" s="2" customFormat="1" ht="15.75" hidden="1">
      <c r="E192" s="12"/>
      <c r="F192" s="12"/>
      <c r="G192" s="38"/>
      <c r="M192" s="120"/>
    </row>
    <row r="193" spans="2:13" s="2" customFormat="1" ht="15.75" hidden="1">
      <c r="B193" s="12"/>
      <c r="C193" s="12"/>
      <c r="D193" s="12"/>
      <c r="E193" s="12"/>
      <c r="F193" s="12"/>
      <c r="G193" s="45" t="s">
        <v>103</v>
      </c>
      <c r="M193" s="117"/>
    </row>
    <row r="194" spans="2:13" s="2" customFormat="1" ht="15.75" hidden="1">
      <c r="B194" s="12" t="s">
        <v>11</v>
      </c>
      <c r="C194" s="12" t="s">
        <v>60</v>
      </c>
      <c r="D194" s="12" t="s">
        <v>232</v>
      </c>
      <c r="E194" s="12" t="s">
        <v>49</v>
      </c>
      <c r="F194" s="12"/>
      <c r="G194" s="227" t="s">
        <v>344</v>
      </c>
      <c r="H194" s="215"/>
      <c r="I194" s="215"/>
      <c r="J194" s="215"/>
      <c r="K194" s="215"/>
      <c r="L194" s="215"/>
      <c r="M194" s="117"/>
    </row>
    <row r="195" spans="2:13" s="2" customFormat="1" ht="15.75" hidden="1">
      <c r="B195" s="12"/>
      <c r="C195" s="12"/>
      <c r="D195" s="12"/>
      <c r="E195" s="12"/>
      <c r="F195" s="12"/>
      <c r="G195" s="215"/>
      <c r="H195" s="215"/>
      <c r="I195" s="215"/>
      <c r="J195" s="215"/>
      <c r="K195" s="215"/>
      <c r="L195" s="215"/>
      <c r="M195" s="117"/>
    </row>
    <row r="196" spans="2:13" s="2" customFormat="1" ht="26.25" customHeight="1" hidden="1">
      <c r="B196" s="12"/>
      <c r="C196" s="12"/>
      <c r="D196" s="12"/>
      <c r="E196" s="12"/>
      <c r="F196" s="12"/>
      <c r="G196" s="215"/>
      <c r="H196" s="215"/>
      <c r="I196" s="215"/>
      <c r="J196" s="215"/>
      <c r="K196" s="215"/>
      <c r="L196" s="215"/>
      <c r="M196" s="120">
        <f>M202</f>
        <v>1230</v>
      </c>
    </row>
    <row r="197" spans="6:15" ht="15.75" hidden="1">
      <c r="F197" s="12"/>
      <c r="O197" s="72"/>
    </row>
    <row r="198" spans="2:12" s="2" customFormat="1" ht="14.25">
      <c r="B198" s="12" t="s">
        <v>11</v>
      </c>
      <c r="C198" s="12" t="s">
        <v>60</v>
      </c>
      <c r="D198" s="12" t="s">
        <v>233</v>
      </c>
      <c r="E198" s="12" t="s">
        <v>49</v>
      </c>
      <c r="F198" s="12"/>
      <c r="G198" s="227" t="s">
        <v>347</v>
      </c>
      <c r="H198" s="215"/>
      <c r="I198" s="215"/>
      <c r="J198" s="215"/>
      <c r="K198" s="215"/>
      <c r="L198" s="215"/>
    </row>
    <row r="199" spans="2:13" s="2" customFormat="1" ht="15.75">
      <c r="B199" s="12"/>
      <c r="C199" s="12"/>
      <c r="D199" s="12"/>
      <c r="E199" s="12"/>
      <c r="F199" s="12"/>
      <c r="G199" s="215"/>
      <c r="H199" s="215"/>
      <c r="I199" s="215"/>
      <c r="J199" s="215"/>
      <c r="K199" s="215"/>
      <c r="L199" s="215"/>
      <c r="M199" s="120"/>
    </row>
    <row r="200" spans="2:13" s="2" customFormat="1" ht="15.75">
      <c r="B200" s="12"/>
      <c r="C200" s="12"/>
      <c r="D200" s="12"/>
      <c r="E200" s="12"/>
      <c r="F200" s="12"/>
      <c r="G200" s="215"/>
      <c r="H200" s="215"/>
      <c r="I200" s="215"/>
      <c r="J200" s="215"/>
      <c r="K200" s="215"/>
      <c r="L200" s="215"/>
      <c r="M200" s="120"/>
    </row>
    <row r="201" spans="2:12" s="2" customFormat="1" ht="14.25">
      <c r="B201" s="12"/>
      <c r="C201" s="12"/>
      <c r="D201" s="12"/>
      <c r="E201" s="12"/>
      <c r="F201" s="12"/>
      <c r="G201" s="215"/>
      <c r="H201" s="215"/>
      <c r="I201" s="215"/>
      <c r="J201" s="215"/>
      <c r="K201" s="215"/>
      <c r="L201" s="215"/>
    </row>
    <row r="202" spans="2:13" s="2" customFormat="1" ht="15.75">
      <c r="B202" s="12"/>
      <c r="C202" s="12"/>
      <c r="D202" s="12"/>
      <c r="E202" s="12"/>
      <c r="F202" s="12"/>
      <c r="G202" s="48" t="s">
        <v>349</v>
      </c>
      <c r="M202" s="120">
        <f>M205+M231</f>
        <v>1230</v>
      </c>
    </row>
    <row r="203" spans="2:13" ht="15.75">
      <c r="B203" s="12"/>
      <c r="C203" s="12"/>
      <c r="D203" s="12"/>
      <c r="E203" s="12"/>
      <c r="F203" s="12"/>
      <c r="G203" s="62" t="s">
        <v>38</v>
      </c>
      <c r="H203" s="2"/>
      <c r="I203" s="2"/>
      <c r="J203" s="2"/>
      <c r="K203" s="2"/>
      <c r="L203" s="2"/>
      <c r="M203" s="117"/>
    </row>
    <row r="204" spans="2:13" ht="15.75">
      <c r="B204" s="12"/>
      <c r="C204" s="12"/>
      <c r="D204" s="12"/>
      <c r="E204" s="12"/>
      <c r="F204" s="12"/>
      <c r="G204" s="49" t="s">
        <v>346</v>
      </c>
      <c r="H204" s="2"/>
      <c r="I204" s="2"/>
      <c r="J204" s="2"/>
      <c r="K204" s="2"/>
      <c r="L204" s="2"/>
      <c r="M204" s="186">
        <f>M207+M209</f>
        <v>853</v>
      </c>
    </row>
    <row r="205" spans="2:13" ht="15.75" hidden="1">
      <c r="B205" s="134" t="s">
        <v>11</v>
      </c>
      <c r="C205" s="134" t="s">
        <v>60</v>
      </c>
      <c r="D205" s="134" t="s">
        <v>233</v>
      </c>
      <c r="E205" s="134" t="s">
        <v>49</v>
      </c>
      <c r="F205" s="134" t="s">
        <v>17</v>
      </c>
      <c r="G205" s="33" t="s">
        <v>18</v>
      </c>
      <c r="H205" s="15"/>
      <c r="I205" s="15"/>
      <c r="J205" s="15"/>
      <c r="K205" s="16"/>
      <c r="L205" s="16"/>
      <c r="M205" s="120">
        <f>M206+M210+M225+M230</f>
        <v>1155</v>
      </c>
    </row>
    <row r="206" spans="2:13" ht="15.75" hidden="1">
      <c r="B206" s="12" t="s">
        <v>11</v>
      </c>
      <c r="C206" s="12" t="s">
        <v>60</v>
      </c>
      <c r="D206" s="12" t="s">
        <v>233</v>
      </c>
      <c r="E206" s="12" t="s">
        <v>49</v>
      </c>
      <c r="F206" s="12" t="s">
        <v>19</v>
      </c>
      <c r="G206" s="17" t="s">
        <v>20</v>
      </c>
      <c r="H206" s="2"/>
      <c r="I206" s="2"/>
      <c r="J206" s="2"/>
      <c r="M206" s="120">
        <f>M207+M208+M209</f>
        <v>950</v>
      </c>
    </row>
    <row r="207" spans="2:13" ht="15.75" hidden="1">
      <c r="B207" s="131" t="s">
        <v>11</v>
      </c>
      <c r="C207" s="131" t="s">
        <v>60</v>
      </c>
      <c r="D207" s="131" t="s">
        <v>233</v>
      </c>
      <c r="E207" s="131" t="s">
        <v>49</v>
      </c>
      <c r="F207" s="131" t="s">
        <v>39</v>
      </c>
      <c r="G207" s="2" t="s">
        <v>64</v>
      </c>
      <c r="H207" s="2"/>
      <c r="I207" s="2"/>
      <c r="J207" s="2"/>
      <c r="L207" s="46">
        <f>(4.54+4.94)*51</f>
        <v>483.48</v>
      </c>
      <c r="M207" s="117">
        <v>676</v>
      </c>
    </row>
    <row r="208" spans="2:13" ht="15.75" hidden="1">
      <c r="B208" s="131" t="s">
        <v>11</v>
      </c>
      <c r="C208" s="131" t="s">
        <v>60</v>
      </c>
      <c r="D208" s="131" t="s">
        <v>233</v>
      </c>
      <c r="E208" s="131" t="s">
        <v>49</v>
      </c>
      <c r="F208" s="131" t="s">
        <v>41</v>
      </c>
      <c r="G208" s="2" t="s">
        <v>42</v>
      </c>
      <c r="H208" s="2"/>
      <c r="I208" s="2"/>
      <c r="L208" s="34" t="s">
        <v>152</v>
      </c>
      <c r="M208" s="117">
        <f>84+13</f>
        <v>97</v>
      </c>
    </row>
    <row r="209" spans="2:13" ht="15.75" hidden="1">
      <c r="B209" s="131" t="s">
        <v>11</v>
      </c>
      <c r="C209" s="131" t="s">
        <v>60</v>
      </c>
      <c r="D209" s="131" t="s">
        <v>233</v>
      </c>
      <c r="E209" s="131" t="s">
        <v>49</v>
      </c>
      <c r="F209" s="131" t="s">
        <v>43</v>
      </c>
      <c r="G209" s="2" t="s">
        <v>44</v>
      </c>
      <c r="L209" s="35"/>
      <c r="M209" s="117">
        <v>177</v>
      </c>
    </row>
    <row r="210" spans="2:13" ht="15.75" hidden="1">
      <c r="B210" s="12" t="s">
        <v>11</v>
      </c>
      <c r="C210" s="12" t="s">
        <v>60</v>
      </c>
      <c r="D210" s="12" t="s">
        <v>233</v>
      </c>
      <c r="E210" s="12" t="s">
        <v>49</v>
      </c>
      <c r="F210" s="12" t="s">
        <v>21</v>
      </c>
      <c r="G210" s="17" t="s">
        <v>22</v>
      </c>
      <c r="J210" s="34"/>
      <c r="M210" s="120">
        <f>SUM(M211:M216)</f>
        <v>198</v>
      </c>
    </row>
    <row r="211" spans="2:13" ht="15.75" hidden="1">
      <c r="B211" s="131" t="s">
        <v>11</v>
      </c>
      <c r="C211" s="131" t="s">
        <v>60</v>
      </c>
      <c r="D211" s="131" t="s">
        <v>233</v>
      </c>
      <c r="E211" s="131" t="s">
        <v>49</v>
      </c>
      <c r="F211" s="131" t="s">
        <v>45</v>
      </c>
      <c r="G211" s="2" t="s">
        <v>46</v>
      </c>
      <c r="L211" s="34" t="s">
        <v>145</v>
      </c>
      <c r="M211" s="117">
        <v>20</v>
      </c>
    </row>
    <row r="212" spans="2:13" s="2" customFormat="1" ht="15" customHeight="1" hidden="1">
      <c r="B212" s="131" t="s">
        <v>11</v>
      </c>
      <c r="C212" s="131" t="s">
        <v>60</v>
      </c>
      <c r="D212" s="131" t="s">
        <v>232</v>
      </c>
      <c r="E212" s="131" t="s">
        <v>49</v>
      </c>
      <c r="F212" s="131" t="s">
        <v>273</v>
      </c>
      <c r="G212" s="2" t="s">
        <v>274</v>
      </c>
      <c r="L212" s="128"/>
      <c r="M212" s="117"/>
    </row>
    <row r="213" spans="2:13" ht="15.75" hidden="1">
      <c r="B213" s="131" t="s">
        <v>11</v>
      </c>
      <c r="C213" s="131" t="s">
        <v>60</v>
      </c>
      <c r="D213" s="131" t="s">
        <v>233</v>
      </c>
      <c r="E213" s="131" t="s">
        <v>49</v>
      </c>
      <c r="F213" s="131" t="s">
        <v>68</v>
      </c>
      <c r="G213" s="2" t="s">
        <v>69</v>
      </c>
      <c r="H213" s="2"/>
      <c r="I213" s="2"/>
      <c r="K213" s="2"/>
      <c r="L213" s="34" t="s">
        <v>70</v>
      </c>
      <c r="M213" s="117">
        <v>11</v>
      </c>
    </row>
    <row r="214" spans="2:13" ht="15.75" hidden="1">
      <c r="B214" s="131" t="s">
        <v>11</v>
      </c>
      <c r="C214" s="131" t="s">
        <v>60</v>
      </c>
      <c r="D214" s="131" t="s">
        <v>233</v>
      </c>
      <c r="E214" s="131" t="s">
        <v>49</v>
      </c>
      <c r="F214" s="131" t="s">
        <v>72</v>
      </c>
      <c r="G214" s="2" t="s">
        <v>73</v>
      </c>
      <c r="H214" s="2"/>
      <c r="I214" s="2"/>
      <c r="J214" s="2"/>
      <c r="K214" s="2"/>
      <c r="L214" s="2"/>
      <c r="M214" s="117"/>
    </row>
    <row r="215" spans="2:13" ht="15.75" hidden="1">
      <c r="B215" s="131" t="s">
        <v>11</v>
      </c>
      <c r="C215" s="131" t="s">
        <v>60</v>
      </c>
      <c r="D215" s="131" t="s">
        <v>233</v>
      </c>
      <c r="E215" s="131" t="s">
        <v>49</v>
      </c>
      <c r="F215" s="131" t="s">
        <v>74</v>
      </c>
      <c r="G215" s="2" t="s">
        <v>75</v>
      </c>
      <c r="H215" s="2"/>
      <c r="I215" s="2"/>
      <c r="J215" s="2"/>
      <c r="K215" s="2"/>
      <c r="L215" s="2"/>
      <c r="M215" s="117">
        <v>9</v>
      </c>
    </row>
    <row r="216" spans="2:13" ht="15.75" hidden="1">
      <c r="B216" s="131" t="s">
        <v>11</v>
      </c>
      <c r="C216" s="131" t="s">
        <v>60</v>
      </c>
      <c r="D216" s="131" t="s">
        <v>233</v>
      </c>
      <c r="E216" s="131" t="s">
        <v>49</v>
      </c>
      <c r="F216" s="131" t="s">
        <v>47</v>
      </c>
      <c r="G216" s="36" t="s">
        <v>48</v>
      </c>
      <c r="H216" s="2"/>
      <c r="I216" s="2"/>
      <c r="J216" s="34"/>
      <c r="K216" s="2"/>
      <c r="L216" s="2"/>
      <c r="M216" s="120">
        <f>M217+M218+M219+M220+M221+M222+M223</f>
        <v>158</v>
      </c>
    </row>
    <row r="217" spans="2:13" ht="15" customHeight="1" hidden="1">
      <c r="B217" s="12"/>
      <c r="C217" s="12"/>
      <c r="D217" s="12"/>
      <c r="E217" s="12"/>
      <c r="F217" s="12"/>
      <c r="G217" s="2"/>
      <c r="L217" s="35" t="s">
        <v>153</v>
      </c>
      <c r="M217" s="117">
        <v>4</v>
      </c>
    </row>
    <row r="218" spans="2:13" ht="15" customHeight="1" hidden="1">
      <c r="B218" s="12"/>
      <c r="C218" s="12"/>
      <c r="D218" s="12"/>
      <c r="E218" s="12"/>
      <c r="F218" s="12"/>
      <c r="G218" s="2"/>
      <c r="L218" s="35" t="s">
        <v>154</v>
      </c>
      <c r="M218" s="117">
        <v>110</v>
      </c>
    </row>
    <row r="219" spans="2:13" ht="15" customHeight="1" hidden="1">
      <c r="B219" s="12"/>
      <c r="C219" s="12"/>
      <c r="D219" s="12"/>
      <c r="E219" s="12"/>
      <c r="F219" s="12"/>
      <c r="G219" s="2"/>
      <c r="L219" s="35" t="s">
        <v>155</v>
      </c>
      <c r="M219" s="117">
        <v>20</v>
      </c>
    </row>
    <row r="220" spans="2:13" ht="15" customHeight="1" hidden="1">
      <c r="B220" s="12"/>
      <c r="C220" s="12"/>
      <c r="D220" s="12"/>
      <c r="E220" s="12"/>
      <c r="F220" s="12"/>
      <c r="G220" s="2"/>
      <c r="L220" s="35" t="s">
        <v>156</v>
      </c>
      <c r="M220" s="117">
        <v>11</v>
      </c>
    </row>
    <row r="221" spans="2:13" ht="15" customHeight="1" hidden="1">
      <c r="B221" s="12"/>
      <c r="C221" s="12"/>
      <c r="D221" s="12"/>
      <c r="E221" s="12"/>
      <c r="F221" s="12"/>
      <c r="G221" s="2"/>
      <c r="L221" s="35" t="s">
        <v>157</v>
      </c>
      <c r="M221" s="117">
        <v>1</v>
      </c>
    </row>
    <row r="222" spans="2:13" ht="15" customHeight="1" hidden="1">
      <c r="B222" s="12"/>
      <c r="C222" s="12"/>
      <c r="D222" s="12"/>
      <c r="E222" s="12"/>
      <c r="F222" s="12"/>
      <c r="G222" s="2"/>
      <c r="L222" s="35" t="s">
        <v>159</v>
      </c>
      <c r="M222" s="117">
        <v>1</v>
      </c>
    </row>
    <row r="223" spans="2:13" ht="15" customHeight="1" hidden="1">
      <c r="B223" s="12"/>
      <c r="C223" s="12"/>
      <c r="D223" s="12"/>
      <c r="E223" s="12"/>
      <c r="F223" s="12"/>
      <c r="G223" s="2"/>
      <c r="L223" s="35" t="s">
        <v>158</v>
      </c>
      <c r="M223" s="117">
        <v>11</v>
      </c>
    </row>
    <row r="224" spans="2:13" ht="15" customHeight="1" hidden="1">
      <c r="B224" s="12"/>
      <c r="C224" s="12"/>
      <c r="D224" s="12"/>
      <c r="E224" s="12"/>
      <c r="F224" s="12"/>
      <c r="G224" s="2"/>
      <c r="L224" s="35"/>
      <c r="M224" s="117"/>
    </row>
    <row r="225" spans="2:13" ht="15.75" hidden="1">
      <c r="B225" s="12" t="s">
        <v>11</v>
      </c>
      <c r="C225" s="12" t="s">
        <v>60</v>
      </c>
      <c r="D225" s="12" t="s">
        <v>233</v>
      </c>
      <c r="E225" s="12" t="s">
        <v>49</v>
      </c>
      <c r="F225" s="12" t="s">
        <v>23</v>
      </c>
      <c r="G225" s="17" t="s">
        <v>24</v>
      </c>
      <c r="H225" s="2"/>
      <c r="I225" s="2"/>
      <c r="J225" s="34"/>
      <c r="K225" s="2"/>
      <c r="L225" s="2"/>
      <c r="M225" s="120">
        <f>SUM(M226:M229)</f>
        <v>7</v>
      </c>
    </row>
    <row r="226" spans="2:13" ht="16.5" customHeight="1" hidden="1">
      <c r="B226" s="131" t="s">
        <v>11</v>
      </c>
      <c r="C226" s="131" t="s">
        <v>60</v>
      </c>
      <c r="D226" s="131" t="s">
        <v>233</v>
      </c>
      <c r="E226" s="131" t="s">
        <v>49</v>
      </c>
      <c r="F226" s="131" t="s">
        <v>86</v>
      </c>
      <c r="G226" s="2" t="s">
        <v>87</v>
      </c>
      <c r="H226" s="2"/>
      <c r="I226" s="2"/>
      <c r="J226" s="2"/>
      <c r="K226" s="2"/>
      <c r="L226" s="2"/>
      <c r="M226" s="117"/>
    </row>
    <row r="227" spans="2:13" ht="17.25" customHeight="1" hidden="1">
      <c r="B227" s="131" t="s">
        <v>11</v>
      </c>
      <c r="C227" s="131" t="s">
        <v>60</v>
      </c>
      <c r="D227" s="131" t="s">
        <v>233</v>
      </c>
      <c r="E227" s="131" t="s">
        <v>49</v>
      </c>
      <c r="F227" s="131" t="s">
        <v>88</v>
      </c>
      <c r="G227" s="2" t="s">
        <v>89</v>
      </c>
      <c r="H227" s="2"/>
      <c r="I227" s="2"/>
      <c r="J227" s="2"/>
      <c r="K227" s="2"/>
      <c r="L227" s="2"/>
      <c r="M227" s="117"/>
    </row>
    <row r="228" spans="2:13" ht="16.5" customHeight="1" hidden="1">
      <c r="B228" s="131" t="s">
        <v>11</v>
      </c>
      <c r="C228" s="131" t="s">
        <v>60</v>
      </c>
      <c r="D228" s="131" t="s">
        <v>233</v>
      </c>
      <c r="E228" s="131" t="s">
        <v>49</v>
      </c>
      <c r="F228" s="131" t="s">
        <v>57</v>
      </c>
      <c r="G228" s="2" t="s">
        <v>58</v>
      </c>
      <c r="H228" s="2"/>
      <c r="I228" s="2"/>
      <c r="J228" s="2"/>
      <c r="K228" s="2"/>
      <c r="L228" s="2"/>
      <c r="M228" s="117"/>
    </row>
    <row r="229" spans="2:14" ht="14.25" customHeight="1" hidden="1">
      <c r="B229" s="12"/>
      <c r="C229" s="12"/>
      <c r="D229" s="12"/>
      <c r="E229" s="12"/>
      <c r="F229" s="12"/>
      <c r="G229" s="2" t="s">
        <v>59</v>
      </c>
      <c r="H229" s="2"/>
      <c r="I229" s="2"/>
      <c r="J229" s="2"/>
      <c r="L229" s="2"/>
      <c r="M229" s="117">
        <v>7</v>
      </c>
      <c r="N229" s="126"/>
    </row>
    <row r="230" spans="2:13" ht="15" customHeight="1" hidden="1">
      <c r="B230" s="12" t="s">
        <v>11</v>
      </c>
      <c r="C230" s="12" t="s">
        <v>60</v>
      </c>
      <c r="D230" s="12" t="s">
        <v>233</v>
      </c>
      <c r="E230" s="12" t="s">
        <v>49</v>
      </c>
      <c r="F230" s="12" t="s">
        <v>25</v>
      </c>
      <c r="G230" s="17" t="s">
        <v>26</v>
      </c>
      <c r="H230" s="2"/>
      <c r="I230" s="2"/>
      <c r="J230" s="2"/>
      <c r="K230" s="2"/>
      <c r="L230" s="2"/>
      <c r="M230" s="117"/>
    </row>
    <row r="231" spans="2:13" ht="15.75" hidden="1">
      <c r="B231" s="134" t="s">
        <v>11</v>
      </c>
      <c r="C231" s="134" t="s">
        <v>60</v>
      </c>
      <c r="D231" s="134" t="s">
        <v>233</v>
      </c>
      <c r="E231" s="134" t="s">
        <v>49</v>
      </c>
      <c r="F231" s="134" t="s">
        <v>27</v>
      </c>
      <c r="G231" s="33" t="s">
        <v>28</v>
      </c>
      <c r="H231" s="20"/>
      <c r="I231" s="15"/>
      <c r="J231" s="15"/>
      <c r="K231" s="15"/>
      <c r="L231" s="15"/>
      <c r="M231" s="117">
        <f>M232+M234</f>
        <v>75</v>
      </c>
    </row>
    <row r="232" spans="2:13" ht="15.75" hidden="1">
      <c r="B232" s="131" t="s">
        <v>11</v>
      </c>
      <c r="C232" s="131" t="s">
        <v>60</v>
      </c>
      <c r="D232" s="131" t="s">
        <v>233</v>
      </c>
      <c r="E232" s="131" t="s">
        <v>49</v>
      </c>
      <c r="F232" s="131" t="s">
        <v>90</v>
      </c>
      <c r="G232" s="2" t="s">
        <v>91</v>
      </c>
      <c r="H232" s="2"/>
      <c r="I232" s="2"/>
      <c r="J232" s="2"/>
      <c r="K232" s="2"/>
      <c r="L232" s="2"/>
      <c r="M232" s="117">
        <v>30</v>
      </c>
    </row>
    <row r="233" spans="2:13" ht="15.75" hidden="1">
      <c r="B233" s="131" t="s">
        <v>11</v>
      </c>
      <c r="C233" s="131" t="s">
        <v>60</v>
      </c>
      <c r="D233" s="131" t="s">
        <v>233</v>
      </c>
      <c r="E233" s="131" t="s">
        <v>49</v>
      </c>
      <c r="F233" s="131" t="s">
        <v>92</v>
      </c>
      <c r="G233" s="2" t="s">
        <v>93</v>
      </c>
      <c r="H233" s="2"/>
      <c r="I233" s="2"/>
      <c r="J233" s="2"/>
      <c r="K233" s="2"/>
      <c r="L233" s="2"/>
      <c r="M233" s="117"/>
    </row>
    <row r="234" spans="2:13" ht="15.75" hidden="1">
      <c r="B234" s="131" t="s">
        <v>11</v>
      </c>
      <c r="C234" s="131" t="s">
        <v>60</v>
      </c>
      <c r="D234" s="131" t="s">
        <v>233</v>
      </c>
      <c r="E234" s="131" t="s">
        <v>49</v>
      </c>
      <c r="F234" s="131" t="s">
        <v>94</v>
      </c>
      <c r="G234" s="2" t="s">
        <v>95</v>
      </c>
      <c r="H234" s="2"/>
      <c r="I234" s="2"/>
      <c r="J234" s="2"/>
      <c r="K234" s="2"/>
      <c r="L234" s="2"/>
      <c r="M234" s="117">
        <v>45</v>
      </c>
    </row>
    <row r="235" spans="2:13" ht="15" customHeight="1">
      <c r="B235" s="12"/>
      <c r="C235" s="12"/>
      <c r="D235" s="12"/>
      <c r="E235" s="12"/>
      <c r="F235" s="12"/>
      <c r="G235" s="69"/>
      <c r="H235" s="2"/>
      <c r="I235" s="2"/>
      <c r="J235" s="2"/>
      <c r="K235" s="2"/>
      <c r="L235" s="2"/>
      <c r="M235" s="117"/>
    </row>
    <row r="236" spans="2:13" ht="15.75" hidden="1">
      <c r="B236" s="12" t="s">
        <v>11</v>
      </c>
      <c r="C236" s="12" t="s">
        <v>60</v>
      </c>
      <c r="D236" s="12" t="s">
        <v>234</v>
      </c>
      <c r="E236" s="12"/>
      <c r="F236" s="12"/>
      <c r="G236" s="227" t="s">
        <v>341</v>
      </c>
      <c r="H236" s="215"/>
      <c r="I236" s="215"/>
      <c r="J236" s="215"/>
      <c r="K236" s="215"/>
      <c r="L236" s="215"/>
      <c r="M236" s="121"/>
    </row>
    <row r="237" spans="2:13" ht="15.75" hidden="1">
      <c r="B237" s="12"/>
      <c r="C237" s="12"/>
      <c r="D237" s="12"/>
      <c r="E237" s="12"/>
      <c r="F237" s="12"/>
      <c r="G237" s="215"/>
      <c r="H237" s="215"/>
      <c r="I237" s="215"/>
      <c r="J237" s="215"/>
      <c r="K237" s="215"/>
      <c r="L237" s="215"/>
      <c r="M237" s="121"/>
    </row>
    <row r="238" spans="2:13" s="2" customFormat="1" ht="15" hidden="1">
      <c r="B238" s="12"/>
      <c r="C238" s="12"/>
      <c r="D238" s="12"/>
      <c r="E238" s="12"/>
      <c r="F238" s="12"/>
      <c r="G238" s="215"/>
      <c r="H238" s="215"/>
      <c r="I238" s="215"/>
      <c r="J238" s="215"/>
      <c r="K238" s="215"/>
      <c r="L238" s="215"/>
      <c r="M238" s="121"/>
    </row>
    <row r="239" spans="6:13" s="2" customFormat="1" ht="15" hidden="1">
      <c r="F239" s="12"/>
      <c r="G239" s="215"/>
      <c r="H239" s="215"/>
      <c r="I239" s="215"/>
      <c r="J239" s="215"/>
      <c r="K239" s="215"/>
      <c r="L239" s="215"/>
      <c r="M239" s="121"/>
    </row>
    <row r="240" spans="6:13" s="2" customFormat="1" ht="15.75" hidden="1">
      <c r="F240" s="12"/>
      <c r="G240" s="215"/>
      <c r="H240" s="215"/>
      <c r="I240" s="215"/>
      <c r="J240" s="215"/>
      <c r="K240" s="215"/>
      <c r="L240" s="215"/>
      <c r="M240" s="160">
        <f>M241</f>
        <v>4240</v>
      </c>
    </row>
    <row r="241" spans="2:13" s="2" customFormat="1" ht="15.75" hidden="1">
      <c r="B241" s="12" t="s">
        <v>11</v>
      </c>
      <c r="C241" s="12" t="s">
        <v>60</v>
      </c>
      <c r="D241" s="12" t="s">
        <v>234</v>
      </c>
      <c r="E241" s="12" t="s">
        <v>49</v>
      </c>
      <c r="F241" s="12"/>
      <c r="G241" s="69" t="s">
        <v>50</v>
      </c>
      <c r="M241" s="159">
        <f>M248</f>
        <v>4240</v>
      </c>
    </row>
    <row r="242" spans="2:13" s="2" customFormat="1" ht="15" hidden="1">
      <c r="B242" s="12"/>
      <c r="C242" s="12"/>
      <c r="D242" s="12"/>
      <c r="E242" s="12"/>
      <c r="F242" s="12"/>
      <c r="M242" s="121"/>
    </row>
    <row r="243" spans="2:12" s="2" customFormat="1" ht="14.25">
      <c r="B243" s="12" t="s">
        <v>11</v>
      </c>
      <c r="C243" s="12" t="s">
        <v>60</v>
      </c>
      <c r="D243" s="12" t="s">
        <v>235</v>
      </c>
      <c r="E243" s="12" t="s">
        <v>49</v>
      </c>
      <c r="F243" s="12"/>
      <c r="G243" s="227" t="s">
        <v>348</v>
      </c>
      <c r="H243" s="215"/>
      <c r="I243" s="215"/>
      <c r="J243" s="215"/>
      <c r="K243" s="215"/>
      <c r="L243" s="215"/>
    </row>
    <row r="244" spans="2:13" s="2" customFormat="1" ht="15.75">
      <c r="B244" s="12"/>
      <c r="C244" s="12"/>
      <c r="D244" s="12"/>
      <c r="E244" s="12"/>
      <c r="F244" s="12"/>
      <c r="G244" s="215"/>
      <c r="H244" s="215"/>
      <c r="I244" s="215"/>
      <c r="J244" s="215"/>
      <c r="K244" s="215"/>
      <c r="L244" s="215"/>
      <c r="M244" s="120"/>
    </row>
    <row r="245" spans="2:13" s="2" customFormat="1" ht="15.75">
      <c r="B245" s="12"/>
      <c r="C245" s="12"/>
      <c r="D245" s="12"/>
      <c r="E245" s="12"/>
      <c r="F245" s="12"/>
      <c r="G245" s="215"/>
      <c r="H245" s="215"/>
      <c r="I245" s="215"/>
      <c r="J245" s="215"/>
      <c r="K245" s="215"/>
      <c r="L245" s="215"/>
      <c r="M245" s="120"/>
    </row>
    <row r="246" spans="2:13" s="2" customFormat="1" ht="15.75">
      <c r="B246" s="12"/>
      <c r="C246" s="12"/>
      <c r="D246" s="12"/>
      <c r="E246" s="12"/>
      <c r="F246" s="12"/>
      <c r="G246" s="215"/>
      <c r="H246" s="215"/>
      <c r="I246" s="215"/>
      <c r="J246" s="215"/>
      <c r="K246" s="215"/>
      <c r="L246" s="215"/>
      <c r="M246" s="120"/>
    </row>
    <row r="247" spans="2:12" s="2" customFormat="1" ht="14.25">
      <c r="B247" s="12"/>
      <c r="C247" s="12"/>
      <c r="D247" s="12"/>
      <c r="E247" s="12"/>
      <c r="F247" s="12"/>
      <c r="G247" s="215"/>
      <c r="H247" s="215"/>
      <c r="I247" s="215"/>
      <c r="J247" s="215"/>
      <c r="K247" s="215"/>
      <c r="L247" s="215"/>
    </row>
    <row r="248" spans="2:13" s="2" customFormat="1" ht="15.75">
      <c r="B248" s="12"/>
      <c r="C248" s="12"/>
      <c r="D248" s="12"/>
      <c r="E248" s="12"/>
      <c r="F248" s="12"/>
      <c r="G248" s="48" t="s">
        <v>349</v>
      </c>
      <c r="M248" s="120">
        <f>M251+M277</f>
        <v>4240</v>
      </c>
    </row>
    <row r="249" spans="2:13" ht="15.75">
      <c r="B249" s="12"/>
      <c r="C249" s="12"/>
      <c r="D249" s="12"/>
      <c r="E249" s="12"/>
      <c r="F249" s="12"/>
      <c r="G249" s="62" t="s">
        <v>38</v>
      </c>
      <c r="H249" s="2"/>
      <c r="I249" s="2"/>
      <c r="J249" s="2"/>
      <c r="K249" s="2"/>
      <c r="L249" s="2"/>
      <c r="M249" s="117"/>
    </row>
    <row r="250" spans="2:13" ht="15.75">
      <c r="B250" s="12"/>
      <c r="C250" s="12"/>
      <c r="D250" s="12"/>
      <c r="E250" s="12"/>
      <c r="F250" s="12"/>
      <c r="G250" s="49" t="s">
        <v>346</v>
      </c>
      <c r="H250" s="2"/>
      <c r="I250" s="2"/>
      <c r="J250" s="2"/>
      <c r="K250" s="2"/>
      <c r="L250" s="2"/>
      <c r="M250" s="186">
        <f>M253+M255</f>
        <v>2929</v>
      </c>
    </row>
    <row r="251" spans="2:13" ht="15.75" hidden="1">
      <c r="B251" s="134" t="s">
        <v>11</v>
      </c>
      <c r="C251" s="134" t="s">
        <v>60</v>
      </c>
      <c r="D251" s="134" t="s">
        <v>235</v>
      </c>
      <c r="E251" s="134" t="s">
        <v>49</v>
      </c>
      <c r="F251" s="134" t="s">
        <v>17</v>
      </c>
      <c r="G251" s="33" t="s">
        <v>18</v>
      </c>
      <c r="H251" s="15"/>
      <c r="I251" s="15"/>
      <c r="J251" s="15"/>
      <c r="K251" s="16"/>
      <c r="L251" s="16"/>
      <c r="M251" s="120">
        <f>M252+M256+M271+M276</f>
        <v>3800</v>
      </c>
    </row>
    <row r="252" spans="2:13" ht="15.75" hidden="1">
      <c r="B252" s="12" t="s">
        <v>11</v>
      </c>
      <c r="C252" s="12" t="s">
        <v>60</v>
      </c>
      <c r="D252" s="12" t="s">
        <v>235</v>
      </c>
      <c r="E252" s="12" t="s">
        <v>49</v>
      </c>
      <c r="F252" s="12" t="s">
        <v>19</v>
      </c>
      <c r="G252" s="17" t="s">
        <v>20</v>
      </c>
      <c r="H252" s="2"/>
      <c r="I252" s="2"/>
      <c r="J252" s="2"/>
      <c r="M252" s="120">
        <f>M253+M254+M255</f>
        <v>3221</v>
      </c>
    </row>
    <row r="253" spans="2:13" ht="15.75" hidden="1">
      <c r="B253" s="131" t="s">
        <v>11</v>
      </c>
      <c r="C253" s="131" t="s">
        <v>60</v>
      </c>
      <c r="D253" s="131" t="s">
        <v>235</v>
      </c>
      <c r="E253" s="131" t="s">
        <v>49</v>
      </c>
      <c r="F253" s="131" t="s">
        <v>39</v>
      </c>
      <c r="G253" s="2" t="s">
        <v>64</v>
      </c>
      <c r="H253" s="2"/>
      <c r="I253" s="2"/>
      <c r="J253" s="2"/>
      <c r="L253" s="46"/>
      <c r="M253" s="117">
        <v>2323</v>
      </c>
    </row>
    <row r="254" spans="2:13" ht="15.75" hidden="1">
      <c r="B254" s="131" t="s">
        <v>11</v>
      </c>
      <c r="C254" s="131" t="s">
        <v>60</v>
      </c>
      <c r="D254" s="131" t="s">
        <v>235</v>
      </c>
      <c r="E254" s="131" t="s">
        <v>49</v>
      </c>
      <c r="F254" s="131" t="s">
        <v>41</v>
      </c>
      <c r="G254" s="2" t="s">
        <v>42</v>
      </c>
      <c r="H254" s="2"/>
      <c r="I254" s="2"/>
      <c r="L254" s="34" t="s">
        <v>208</v>
      </c>
      <c r="M254" s="117">
        <v>292</v>
      </c>
    </row>
    <row r="255" spans="2:13" ht="15.75" hidden="1">
      <c r="B255" s="131" t="s">
        <v>11</v>
      </c>
      <c r="C255" s="131" t="s">
        <v>60</v>
      </c>
      <c r="D255" s="131" t="s">
        <v>235</v>
      </c>
      <c r="E255" s="131" t="s">
        <v>49</v>
      </c>
      <c r="F255" s="131" t="s">
        <v>43</v>
      </c>
      <c r="G255" s="2" t="s">
        <v>44</v>
      </c>
      <c r="L255" s="35"/>
      <c r="M255" s="117">
        <v>606</v>
      </c>
    </row>
    <row r="256" spans="2:13" ht="15.75" hidden="1">
      <c r="B256" s="12" t="s">
        <v>11</v>
      </c>
      <c r="C256" s="12" t="s">
        <v>60</v>
      </c>
      <c r="D256" s="12" t="s">
        <v>235</v>
      </c>
      <c r="E256" s="12" t="s">
        <v>49</v>
      </c>
      <c r="F256" s="12" t="s">
        <v>21</v>
      </c>
      <c r="G256" s="17" t="s">
        <v>22</v>
      </c>
      <c r="J256" s="34"/>
      <c r="M256" s="120">
        <f>SUM(M257:M262)</f>
        <v>556</v>
      </c>
    </row>
    <row r="257" spans="2:13" ht="15.75" hidden="1">
      <c r="B257" s="131" t="s">
        <v>11</v>
      </c>
      <c r="C257" s="131" t="s">
        <v>60</v>
      </c>
      <c r="D257" s="131" t="s">
        <v>235</v>
      </c>
      <c r="E257" s="131" t="s">
        <v>49</v>
      </c>
      <c r="F257" s="131" t="s">
        <v>45</v>
      </c>
      <c r="G257" s="2" t="s">
        <v>46</v>
      </c>
      <c r="L257" s="34" t="s">
        <v>145</v>
      </c>
      <c r="M257" s="117">
        <v>25</v>
      </c>
    </row>
    <row r="258" spans="2:13" s="2" customFormat="1" ht="15" customHeight="1" hidden="1">
      <c r="B258" s="131" t="s">
        <v>11</v>
      </c>
      <c r="C258" s="131" t="s">
        <v>60</v>
      </c>
      <c r="D258" s="131" t="s">
        <v>234</v>
      </c>
      <c r="E258" s="131" t="s">
        <v>49</v>
      </c>
      <c r="F258" s="131" t="s">
        <v>273</v>
      </c>
      <c r="G258" s="2" t="s">
        <v>274</v>
      </c>
      <c r="L258" s="128"/>
      <c r="M258" s="117"/>
    </row>
    <row r="259" spans="2:13" ht="15.75" hidden="1">
      <c r="B259" s="131" t="s">
        <v>11</v>
      </c>
      <c r="C259" s="131" t="s">
        <v>60</v>
      </c>
      <c r="D259" s="131" t="s">
        <v>235</v>
      </c>
      <c r="E259" s="131" t="s">
        <v>49</v>
      </c>
      <c r="F259" s="131" t="s">
        <v>68</v>
      </c>
      <c r="G259" s="2" t="s">
        <v>69</v>
      </c>
      <c r="H259" s="2"/>
      <c r="I259" s="2"/>
      <c r="K259" s="2"/>
      <c r="L259" s="34" t="s">
        <v>70</v>
      </c>
      <c r="M259" s="117">
        <v>13</v>
      </c>
    </row>
    <row r="260" spans="2:13" ht="15.75" hidden="1">
      <c r="B260" s="131" t="s">
        <v>11</v>
      </c>
      <c r="C260" s="131" t="s">
        <v>60</v>
      </c>
      <c r="D260" s="131" t="s">
        <v>235</v>
      </c>
      <c r="E260" s="131" t="s">
        <v>49</v>
      </c>
      <c r="F260" s="131" t="s">
        <v>72</v>
      </c>
      <c r="G260" s="2" t="s">
        <v>73</v>
      </c>
      <c r="H260" s="2"/>
      <c r="I260" s="2"/>
      <c r="J260" s="2"/>
      <c r="K260" s="2"/>
      <c r="L260" s="2"/>
      <c r="M260" s="117"/>
    </row>
    <row r="261" spans="2:13" ht="15.75" hidden="1">
      <c r="B261" s="131" t="s">
        <v>11</v>
      </c>
      <c r="C261" s="131" t="s">
        <v>60</v>
      </c>
      <c r="D261" s="131" t="s">
        <v>235</v>
      </c>
      <c r="E261" s="131" t="s">
        <v>49</v>
      </c>
      <c r="F261" s="131" t="s">
        <v>74</v>
      </c>
      <c r="G261" s="2" t="s">
        <v>75</v>
      </c>
      <c r="H261" s="2"/>
      <c r="I261" s="2"/>
      <c r="J261" s="2"/>
      <c r="K261" s="2"/>
      <c r="L261" s="2"/>
      <c r="M261" s="117">
        <v>9</v>
      </c>
    </row>
    <row r="262" spans="2:13" ht="15" customHeight="1" hidden="1">
      <c r="B262" s="131" t="s">
        <v>11</v>
      </c>
      <c r="C262" s="131" t="s">
        <v>60</v>
      </c>
      <c r="D262" s="131" t="s">
        <v>235</v>
      </c>
      <c r="E262" s="131" t="s">
        <v>49</v>
      </c>
      <c r="F262" s="131" t="s">
        <v>47</v>
      </c>
      <c r="G262" s="36" t="s">
        <v>48</v>
      </c>
      <c r="H262" s="2"/>
      <c r="I262" s="2"/>
      <c r="J262" s="34"/>
      <c r="K262" s="2"/>
      <c r="L262" s="2"/>
      <c r="M262" s="120">
        <f>M263+M264+M265+M266+M267+M268+M269+M270</f>
        <v>509</v>
      </c>
    </row>
    <row r="263" spans="2:13" ht="15" customHeight="1" hidden="1">
      <c r="B263" s="12"/>
      <c r="C263" s="12"/>
      <c r="D263" s="12"/>
      <c r="E263" s="12"/>
      <c r="F263" s="12"/>
      <c r="G263" s="2"/>
      <c r="L263" s="35" t="s">
        <v>153</v>
      </c>
      <c r="M263" s="117">
        <v>12</v>
      </c>
    </row>
    <row r="264" spans="2:13" ht="12.75" customHeight="1" hidden="1">
      <c r="B264" s="12"/>
      <c r="C264" s="12"/>
      <c r="D264" s="12"/>
      <c r="E264" s="12"/>
      <c r="F264" s="12"/>
      <c r="G264" s="2"/>
      <c r="L264" s="35" t="s">
        <v>154</v>
      </c>
      <c r="M264" s="117">
        <v>383</v>
      </c>
    </row>
    <row r="265" spans="2:13" ht="15" customHeight="1" hidden="1">
      <c r="B265" s="12"/>
      <c r="C265" s="12"/>
      <c r="D265" s="12"/>
      <c r="E265" s="12"/>
      <c r="F265" s="12"/>
      <c r="G265" s="2"/>
      <c r="L265" s="35" t="s">
        <v>155</v>
      </c>
      <c r="M265" s="117">
        <v>70</v>
      </c>
    </row>
    <row r="266" spans="2:13" ht="15" customHeight="1" hidden="1">
      <c r="B266" s="12"/>
      <c r="C266" s="12"/>
      <c r="D266" s="12"/>
      <c r="E266" s="12"/>
      <c r="F266" s="12"/>
      <c r="G266" s="2"/>
      <c r="L266" s="35" t="s">
        <v>156</v>
      </c>
      <c r="M266" s="117">
        <v>11</v>
      </c>
    </row>
    <row r="267" spans="2:13" ht="15" customHeight="1" hidden="1">
      <c r="B267" s="12"/>
      <c r="C267" s="12"/>
      <c r="D267" s="12"/>
      <c r="E267" s="12"/>
      <c r="F267" s="12"/>
      <c r="G267" s="2"/>
      <c r="L267" s="35" t="s">
        <v>157</v>
      </c>
      <c r="M267" s="117">
        <v>3</v>
      </c>
    </row>
    <row r="268" spans="2:13" ht="15" customHeight="1" hidden="1">
      <c r="B268" s="12"/>
      <c r="C268" s="12"/>
      <c r="D268" s="12"/>
      <c r="E268" s="12"/>
      <c r="F268" s="12"/>
      <c r="G268" s="2"/>
      <c r="L268" s="35" t="s">
        <v>159</v>
      </c>
      <c r="M268" s="117">
        <v>1</v>
      </c>
    </row>
    <row r="269" spans="2:13" ht="15" customHeight="1" hidden="1">
      <c r="B269" s="12"/>
      <c r="C269" s="12"/>
      <c r="D269" s="12"/>
      <c r="E269" s="12"/>
      <c r="F269" s="12"/>
      <c r="G269" s="2"/>
      <c r="L269" s="35" t="s">
        <v>158</v>
      </c>
      <c r="M269" s="117">
        <v>11</v>
      </c>
    </row>
    <row r="270" spans="2:13" ht="15" customHeight="1" hidden="1">
      <c r="B270" s="12"/>
      <c r="C270" s="12"/>
      <c r="D270" s="12"/>
      <c r="E270" s="12"/>
      <c r="F270" s="12"/>
      <c r="G270" s="2"/>
      <c r="L270" s="35" t="s">
        <v>209</v>
      </c>
      <c r="M270" s="117">
        <v>18</v>
      </c>
    </row>
    <row r="271" spans="2:13" ht="15.75" hidden="1">
      <c r="B271" s="12" t="s">
        <v>11</v>
      </c>
      <c r="C271" s="12" t="s">
        <v>60</v>
      </c>
      <c r="D271" s="12" t="s">
        <v>235</v>
      </c>
      <c r="E271" s="12" t="s">
        <v>49</v>
      </c>
      <c r="F271" s="12" t="s">
        <v>23</v>
      </c>
      <c r="G271" s="17" t="s">
        <v>24</v>
      </c>
      <c r="H271" s="2"/>
      <c r="I271" s="2"/>
      <c r="J271" s="34"/>
      <c r="K271" s="2"/>
      <c r="L271" s="2"/>
      <c r="M271" s="120">
        <f>SUM(M272:M275)</f>
        <v>23</v>
      </c>
    </row>
    <row r="272" spans="2:13" ht="15" customHeight="1" hidden="1">
      <c r="B272" s="131" t="s">
        <v>11</v>
      </c>
      <c r="C272" s="131" t="s">
        <v>60</v>
      </c>
      <c r="D272" s="131" t="s">
        <v>235</v>
      </c>
      <c r="E272" s="131" t="s">
        <v>49</v>
      </c>
      <c r="F272" s="131" t="s">
        <v>86</v>
      </c>
      <c r="G272" s="2" t="s">
        <v>87</v>
      </c>
      <c r="H272" s="2"/>
      <c r="I272" s="2"/>
      <c r="J272" s="2"/>
      <c r="K272" s="2"/>
      <c r="L272" s="2"/>
      <c r="M272" s="117"/>
    </row>
    <row r="273" spans="2:14" ht="15" customHeight="1" hidden="1">
      <c r="B273" s="131" t="s">
        <v>11</v>
      </c>
      <c r="C273" s="131" t="s">
        <v>60</v>
      </c>
      <c r="D273" s="131" t="s">
        <v>235</v>
      </c>
      <c r="E273" s="131" t="s">
        <v>49</v>
      </c>
      <c r="F273" s="131" t="s">
        <v>88</v>
      </c>
      <c r="G273" s="2" t="s">
        <v>89</v>
      </c>
      <c r="H273" s="2"/>
      <c r="I273" s="2"/>
      <c r="J273" s="2"/>
      <c r="K273" s="2"/>
      <c r="M273" s="117"/>
      <c r="N273" s="35"/>
    </row>
    <row r="274" spans="2:13" ht="15" customHeight="1" hidden="1">
      <c r="B274" s="131" t="s">
        <v>11</v>
      </c>
      <c r="C274" s="131" t="s">
        <v>60</v>
      </c>
      <c r="D274" s="131" t="s">
        <v>235</v>
      </c>
      <c r="E274" s="131" t="s">
        <v>49</v>
      </c>
      <c r="F274" s="131" t="s">
        <v>57</v>
      </c>
      <c r="G274" s="228" t="s">
        <v>342</v>
      </c>
      <c r="H274" s="228"/>
      <c r="I274" s="228"/>
      <c r="J274" s="228"/>
      <c r="K274" s="228"/>
      <c r="L274" s="228"/>
      <c r="M274" s="117"/>
    </row>
    <row r="275" spans="2:14" ht="15" customHeight="1" hidden="1">
      <c r="B275" s="12"/>
      <c r="C275" s="12"/>
      <c r="D275" s="12"/>
      <c r="E275" s="12"/>
      <c r="F275" s="12"/>
      <c r="G275" s="228"/>
      <c r="H275" s="228"/>
      <c r="I275" s="228"/>
      <c r="J275" s="228"/>
      <c r="K275" s="228"/>
      <c r="L275" s="228"/>
      <c r="M275" s="117">
        <v>23</v>
      </c>
      <c r="N275" s="35"/>
    </row>
    <row r="276" spans="2:13" ht="15" customHeight="1" hidden="1">
      <c r="B276" s="12" t="s">
        <v>11</v>
      </c>
      <c r="C276" s="12" t="s">
        <v>60</v>
      </c>
      <c r="D276" s="12" t="s">
        <v>235</v>
      </c>
      <c r="E276" s="12" t="s">
        <v>49</v>
      </c>
      <c r="F276" s="12" t="s">
        <v>25</v>
      </c>
      <c r="G276" s="17" t="s">
        <v>26</v>
      </c>
      <c r="H276" s="2"/>
      <c r="I276" s="2"/>
      <c r="J276" s="2"/>
      <c r="K276" s="2"/>
      <c r="L276" s="2"/>
      <c r="M276" s="117"/>
    </row>
    <row r="277" spans="2:13" ht="15.75" hidden="1">
      <c r="B277" s="134" t="s">
        <v>11</v>
      </c>
      <c r="C277" s="134" t="s">
        <v>60</v>
      </c>
      <c r="D277" s="134" t="s">
        <v>235</v>
      </c>
      <c r="E277" s="134" t="s">
        <v>49</v>
      </c>
      <c r="F277" s="134" t="s">
        <v>27</v>
      </c>
      <c r="G277" s="33" t="s">
        <v>28</v>
      </c>
      <c r="H277" s="20"/>
      <c r="I277" s="15"/>
      <c r="J277" s="15"/>
      <c r="K277" s="15"/>
      <c r="L277" s="15"/>
      <c r="M277" s="117">
        <f>M278+M280</f>
        <v>440</v>
      </c>
    </row>
    <row r="278" spans="2:13" ht="15.75" hidden="1">
      <c r="B278" s="131" t="s">
        <v>11</v>
      </c>
      <c r="C278" s="131" t="s">
        <v>60</v>
      </c>
      <c r="D278" s="131" t="s">
        <v>235</v>
      </c>
      <c r="E278" s="131" t="s">
        <v>49</v>
      </c>
      <c r="F278" s="131" t="s">
        <v>90</v>
      </c>
      <c r="G278" s="2" t="s">
        <v>91</v>
      </c>
      <c r="H278" s="2"/>
      <c r="I278" s="2"/>
      <c r="J278" s="2"/>
      <c r="K278" s="2"/>
      <c r="L278" s="2"/>
      <c r="M278" s="117">
        <v>250</v>
      </c>
    </row>
    <row r="279" spans="2:13" ht="15.75" hidden="1">
      <c r="B279" s="131" t="s">
        <v>11</v>
      </c>
      <c r="C279" s="131" t="s">
        <v>60</v>
      </c>
      <c r="D279" s="131" t="s">
        <v>235</v>
      </c>
      <c r="E279" s="131" t="s">
        <v>49</v>
      </c>
      <c r="F279" s="131" t="s">
        <v>92</v>
      </c>
      <c r="G279" s="2" t="s">
        <v>93</v>
      </c>
      <c r="H279" s="2"/>
      <c r="I279" s="2"/>
      <c r="J279" s="2"/>
      <c r="K279" s="2"/>
      <c r="L279" s="2"/>
      <c r="M279" s="117"/>
    </row>
    <row r="280" spans="2:13" ht="15.75" hidden="1">
      <c r="B280" s="131" t="s">
        <v>11</v>
      </c>
      <c r="C280" s="131" t="s">
        <v>60</v>
      </c>
      <c r="D280" s="131" t="s">
        <v>235</v>
      </c>
      <c r="E280" s="131" t="s">
        <v>49</v>
      </c>
      <c r="F280" s="131" t="s">
        <v>94</v>
      </c>
      <c r="G280" s="2" t="s">
        <v>95</v>
      </c>
      <c r="H280" s="2"/>
      <c r="I280" s="2"/>
      <c r="J280" s="2"/>
      <c r="K280" s="2"/>
      <c r="L280" s="2"/>
      <c r="M280" s="117">
        <v>190</v>
      </c>
    </row>
    <row r="281" spans="2:13" ht="15.75">
      <c r="B281" s="12"/>
      <c r="C281" s="12"/>
      <c r="D281" s="12"/>
      <c r="E281" s="12"/>
      <c r="F281" s="12"/>
      <c r="G281" s="2"/>
      <c r="H281" s="2"/>
      <c r="I281" s="2"/>
      <c r="J281" s="2"/>
      <c r="K281" s="2"/>
      <c r="L281" s="2"/>
      <c r="M281" s="117"/>
    </row>
    <row r="282" spans="2:13" ht="15.75" hidden="1">
      <c r="B282" s="12" t="s">
        <v>11</v>
      </c>
      <c r="C282" s="12" t="s">
        <v>60</v>
      </c>
      <c r="D282" s="12" t="s">
        <v>235</v>
      </c>
      <c r="E282" s="12" t="s">
        <v>49</v>
      </c>
      <c r="F282" s="12"/>
      <c r="G282" s="73" t="s">
        <v>216</v>
      </c>
      <c r="H282" s="2"/>
      <c r="I282" s="2"/>
      <c r="J282" s="2"/>
      <c r="K282" s="2"/>
      <c r="L282" s="2"/>
      <c r="M282" s="117"/>
    </row>
    <row r="283" spans="2:13" ht="15.75" hidden="1">
      <c r="B283" s="12"/>
      <c r="C283" s="12"/>
      <c r="D283" s="12"/>
      <c r="E283" s="12"/>
      <c r="F283" s="12"/>
      <c r="G283" s="2"/>
      <c r="H283" s="2"/>
      <c r="I283" s="2"/>
      <c r="J283" s="2"/>
      <c r="K283" s="2"/>
      <c r="L283" s="2"/>
      <c r="M283" s="117"/>
    </row>
    <row r="284" spans="2:13" ht="15.75" hidden="1">
      <c r="B284" s="12" t="s">
        <v>11</v>
      </c>
      <c r="C284" s="12" t="s">
        <v>60</v>
      </c>
      <c r="D284" s="12" t="s">
        <v>235</v>
      </c>
      <c r="E284" s="12" t="s">
        <v>49</v>
      </c>
      <c r="F284" s="12"/>
      <c r="G284" s="73" t="s">
        <v>217</v>
      </c>
      <c r="H284" s="2"/>
      <c r="I284" s="2"/>
      <c r="J284" s="2"/>
      <c r="K284" s="2"/>
      <c r="L284" s="2"/>
      <c r="M284" s="117"/>
    </row>
    <row r="285" spans="2:13" ht="15.75" hidden="1">
      <c r="B285" s="12"/>
      <c r="C285" s="12"/>
      <c r="D285" s="12"/>
      <c r="E285" s="12"/>
      <c r="F285" s="12"/>
      <c r="G285" s="73" t="s">
        <v>218</v>
      </c>
      <c r="H285" s="2"/>
      <c r="I285" s="2"/>
      <c r="J285" s="2"/>
      <c r="K285" s="2"/>
      <c r="L285" s="2"/>
      <c r="M285" s="117"/>
    </row>
    <row r="286" spans="2:13" ht="15.75" hidden="1">
      <c r="B286" s="12"/>
      <c r="C286" s="12"/>
      <c r="D286" s="12"/>
      <c r="E286" s="12"/>
      <c r="F286" s="12"/>
      <c r="G286" s="73" t="s">
        <v>219</v>
      </c>
      <c r="H286" s="2"/>
      <c r="I286" s="2"/>
      <c r="J286" s="2"/>
      <c r="K286" s="2"/>
      <c r="L286" s="2"/>
      <c r="M286" s="117"/>
    </row>
    <row r="287" spans="2:13" ht="15.75" hidden="1">
      <c r="B287" s="12"/>
      <c r="C287" s="12"/>
      <c r="D287" s="12"/>
      <c r="E287" s="12"/>
      <c r="F287" s="12"/>
      <c r="G287" s="73"/>
      <c r="H287" s="2"/>
      <c r="I287" s="2"/>
      <c r="J287" s="2"/>
      <c r="K287" s="2"/>
      <c r="L287" s="2"/>
      <c r="M287" s="117"/>
    </row>
    <row r="288" spans="2:13" ht="15.75" hidden="1">
      <c r="B288" s="12" t="s">
        <v>11</v>
      </c>
      <c r="C288" s="12" t="s">
        <v>60</v>
      </c>
      <c r="D288" s="12" t="s">
        <v>235</v>
      </c>
      <c r="E288" s="12" t="s">
        <v>49</v>
      </c>
      <c r="F288" s="12"/>
      <c r="G288" s="73" t="s">
        <v>220</v>
      </c>
      <c r="H288" s="2"/>
      <c r="I288" s="2"/>
      <c r="J288" s="2"/>
      <c r="K288" s="2"/>
      <c r="L288" s="2"/>
      <c r="M288" s="117"/>
    </row>
    <row r="289" spans="2:13" ht="15.75" customHeight="1" hidden="1">
      <c r="B289" s="12"/>
      <c r="C289" s="12"/>
      <c r="D289" s="12"/>
      <c r="E289" s="12"/>
      <c r="F289" s="12"/>
      <c r="G289" s="17"/>
      <c r="H289" s="2"/>
      <c r="I289" s="2"/>
      <c r="J289" s="2"/>
      <c r="K289" s="2"/>
      <c r="L289" s="2"/>
      <c r="M289" s="117"/>
    </row>
    <row r="290" spans="2:13" ht="15.75" customHeight="1" hidden="1">
      <c r="B290" s="12" t="s">
        <v>11</v>
      </c>
      <c r="C290" s="12" t="s">
        <v>60</v>
      </c>
      <c r="D290" s="12" t="s">
        <v>235</v>
      </c>
      <c r="E290" s="12" t="s">
        <v>49</v>
      </c>
      <c r="F290" s="12"/>
      <c r="G290" s="73" t="s">
        <v>217</v>
      </c>
      <c r="H290" s="2"/>
      <c r="I290" s="2"/>
      <c r="J290" s="2"/>
      <c r="K290" s="2"/>
      <c r="L290" s="2"/>
      <c r="M290" s="117"/>
    </row>
    <row r="291" spans="2:13" ht="15.75" customHeight="1" hidden="1">
      <c r="B291" s="12"/>
      <c r="C291" s="12"/>
      <c r="D291" s="12"/>
      <c r="E291" s="12"/>
      <c r="F291" s="12"/>
      <c r="G291" s="73" t="s">
        <v>221</v>
      </c>
      <c r="H291" s="2"/>
      <c r="I291" s="2"/>
      <c r="J291" s="2"/>
      <c r="K291" s="2"/>
      <c r="L291" s="2"/>
      <c r="M291" s="117"/>
    </row>
    <row r="292" spans="2:13" ht="15.75" customHeight="1" hidden="1">
      <c r="B292" s="12"/>
      <c r="C292" s="12"/>
      <c r="D292" s="12"/>
      <c r="E292" s="12"/>
      <c r="F292" s="12"/>
      <c r="G292" s="73" t="s">
        <v>222</v>
      </c>
      <c r="H292" s="2"/>
      <c r="I292" s="2"/>
      <c r="J292" s="2"/>
      <c r="K292" s="2"/>
      <c r="L292" s="2"/>
      <c r="M292" s="117"/>
    </row>
    <row r="293" spans="2:13" ht="15.75" customHeight="1" hidden="1">
      <c r="B293" s="12"/>
      <c r="C293" s="12"/>
      <c r="D293" s="12"/>
      <c r="E293" s="12"/>
      <c r="F293" s="12"/>
      <c r="G293" s="73" t="s">
        <v>223</v>
      </c>
      <c r="H293" s="2"/>
      <c r="I293" s="2"/>
      <c r="J293" s="2"/>
      <c r="K293" s="2"/>
      <c r="L293" s="2"/>
      <c r="M293" s="117"/>
    </row>
    <row r="294" spans="2:13" ht="15.75" customHeight="1" hidden="1">
      <c r="B294" s="12"/>
      <c r="C294" s="12"/>
      <c r="D294" s="12"/>
      <c r="E294" s="12"/>
      <c r="F294" s="12"/>
      <c r="G294" s="73"/>
      <c r="H294" s="2"/>
      <c r="I294" s="2"/>
      <c r="J294" s="2"/>
      <c r="K294" s="2"/>
      <c r="L294" s="2"/>
      <c r="M294" s="117"/>
    </row>
    <row r="295" spans="2:13" ht="15.75" customHeight="1">
      <c r="B295" s="12" t="s">
        <v>11</v>
      </c>
      <c r="C295" s="12" t="s">
        <v>99</v>
      </c>
      <c r="D295" s="12"/>
      <c r="E295" s="12"/>
      <c r="F295" s="12"/>
      <c r="G295" s="39" t="s">
        <v>100</v>
      </c>
      <c r="H295" s="2"/>
      <c r="I295" s="2"/>
      <c r="J295" s="2"/>
      <c r="K295" s="40"/>
      <c r="L295" s="2"/>
      <c r="M295" s="117">
        <f>M296</f>
        <v>277</v>
      </c>
    </row>
    <row r="296" spans="2:13" ht="15.75" customHeight="1" hidden="1">
      <c r="B296" s="12" t="s">
        <v>11</v>
      </c>
      <c r="C296" s="12" t="s">
        <v>99</v>
      </c>
      <c r="D296" s="12" t="s">
        <v>250</v>
      </c>
      <c r="E296" s="12"/>
      <c r="F296" s="12"/>
      <c r="G296" s="45" t="s">
        <v>100</v>
      </c>
      <c r="H296" s="2"/>
      <c r="I296" s="2"/>
      <c r="J296" s="2"/>
      <c r="K296" s="2"/>
      <c r="L296" s="2"/>
      <c r="M296" s="117">
        <f>M298</f>
        <v>277</v>
      </c>
    </row>
    <row r="297" spans="2:13" ht="15.75" customHeight="1" hidden="1">
      <c r="B297" s="12" t="s">
        <v>11</v>
      </c>
      <c r="C297" s="12" t="s">
        <v>99</v>
      </c>
      <c r="D297" s="12" t="s">
        <v>250</v>
      </c>
      <c r="E297" s="12" t="s">
        <v>101</v>
      </c>
      <c r="F297" s="12"/>
      <c r="G297" s="17" t="s">
        <v>102</v>
      </c>
      <c r="H297" s="2"/>
      <c r="I297" s="2"/>
      <c r="J297" s="2"/>
      <c r="K297" s="2"/>
      <c r="L297" s="2"/>
      <c r="M297" s="117"/>
    </row>
    <row r="298" spans="2:13" ht="15.75" customHeight="1" hidden="1">
      <c r="B298" s="12"/>
      <c r="C298" s="12"/>
      <c r="D298" s="12"/>
      <c r="E298" s="12"/>
      <c r="F298" s="12"/>
      <c r="G298" s="17" t="s">
        <v>32</v>
      </c>
      <c r="H298" s="2"/>
      <c r="I298" s="2"/>
      <c r="J298" s="2"/>
      <c r="K298" s="2"/>
      <c r="L298" s="2"/>
      <c r="M298" s="117">
        <f>M299</f>
        <v>277</v>
      </c>
    </row>
    <row r="299" spans="2:13" ht="15.75" customHeight="1" hidden="1">
      <c r="B299" s="12" t="s">
        <v>11</v>
      </c>
      <c r="C299" s="12" t="s">
        <v>99</v>
      </c>
      <c r="D299" s="12" t="s">
        <v>250</v>
      </c>
      <c r="E299" s="12" t="s">
        <v>101</v>
      </c>
      <c r="F299" s="12" t="s">
        <v>17</v>
      </c>
      <c r="G299" s="2" t="s">
        <v>18</v>
      </c>
      <c r="H299" s="2"/>
      <c r="I299" s="2"/>
      <c r="J299" s="2"/>
      <c r="K299" s="2"/>
      <c r="L299" s="2"/>
      <c r="M299" s="117">
        <f>M300</f>
        <v>277</v>
      </c>
    </row>
    <row r="300" spans="2:13" ht="15.75" customHeight="1" hidden="1">
      <c r="B300" s="12" t="s">
        <v>11</v>
      </c>
      <c r="C300" s="12" t="s">
        <v>99</v>
      </c>
      <c r="D300" s="12" t="s">
        <v>250</v>
      </c>
      <c r="E300" s="12" t="s">
        <v>101</v>
      </c>
      <c r="F300" s="12" t="s">
        <v>25</v>
      </c>
      <c r="G300" s="17" t="s">
        <v>26</v>
      </c>
      <c r="H300" s="2"/>
      <c r="I300" s="2"/>
      <c r="J300" s="2"/>
      <c r="K300" s="2"/>
      <c r="L300" s="2"/>
      <c r="M300" s="117">
        <f>M302</f>
        <v>277</v>
      </c>
    </row>
    <row r="301" spans="2:13" ht="15.75" customHeight="1">
      <c r="B301" s="12"/>
      <c r="C301" s="12"/>
      <c r="D301" s="12"/>
      <c r="E301" s="12"/>
      <c r="F301" s="12"/>
      <c r="G301" s="187" t="s">
        <v>103</v>
      </c>
      <c r="H301" s="2"/>
      <c r="I301" s="2"/>
      <c r="J301" s="2"/>
      <c r="K301" s="2"/>
      <c r="L301" s="2"/>
      <c r="M301" s="117"/>
    </row>
    <row r="302" spans="2:13" ht="15.75" customHeight="1">
      <c r="B302" s="12"/>
      <c r="C302" s="12"/>
      <c r="D302" s="12"/>
      <c r="E302" s="12"/>
      <c r="F302" s="12"/>
      <c r="G302" s="25" t="s">
        <v>104</v>
      </c>
      <c r="H302" s="2"/>
      <c r="I302" s="2"/>
      <c r="J302" s="2"/>
      <c r="K302" s="2"/>
      <c r="L302" s="2"/>
      <c r="M302" s="117">
        <v>277</v>
      </c>
    </row>
    <row r="303" spans="2:13" ht="15.75" customHeight="1">
      <c r="B303" s="12"/>
      <c r="C303" s="12"/>
      <c r="D303" s="12"/>
      <c r="E303" s="12"/>
      <c r="F303" s="12"/>
      <c r="M303" s="117"/>
    </row>
    <row r="304" spans="2:13" ht="15.75" customHeight="1" hidden="1">
      <c r="B304" s="12" t="s">
        <v>11</v>
      </c>
      <c r="C304" s="12" t="s">
        <v>105</v>
      </c>
      <c r="D304" s="12"/>
      <c r="E304" s="12"/>
      <c r="F304" s="12"/>
      <c r="G304" s="39" t="s">
        <v>106</v>
      </c>
      <c r="H304" s="2"/>
      <c r="I304" s="2"/>
      <c r="J304" s="2"/>
      <c r="K304" s="2"/>
      <c r="L304" s="2"/>
      <c r="M304" s="117"/>
    </row>
    <row r="305" spans="2:13" ht="15.75" customHeight="1" hidden="1">
      <c r="B305" s="12"/>
      <c r="C305" s="12"/>
      <c r="D305" s="12"/>
      <c r="E305" s="12"/>
      <c r="F305" s="12"/>
      <c r="G305" s="39"/>
      <c r="H305" s="2"/>
      <c r="I305" s="2"/>
      <c r="J305" s="2"/>
      <c r="K305" s="2"/>
      <c r="L305" s="2"/>
      <c r="M305" s="117"/>
    </row>
    <row r="306" spans="2:13" ht="15.75" customHeight="1" hidden="1">
      <c r="B306" s="12" t="s">
        <v>11</v>
      </c>
      <c r="C306" s="12" t="s">
        <v>105</v>
      </c>
      <c r="D306" s="12" t="s">
        <v>248</v>
      </c>
      <c r="E306" s="12"/>
      <c r="F306" s="12"/>
      <c r="G306" s="17" t="s">
        <v>108</v>
      </c>
      <c r="H306" s="17"/>
      <c r="I306" s="17"/>
      <c r="J306" s="17"/>
      <c r="K306" s="17"/>
      <c r="L306" s="17"/>
      <c r="M306" s="117"/>
    </row>
    <row r="307" spans="2:13" ht="13.5" customHeight="1" hidden="1">
      <c r="B307" s="12"/>
      <c r="C307" s="12"/>
      <c r="D307" s="12"/>
      <c r="E307" s="12"/>
      <c r="F307" s="12"/>
      <c r="G307" s="17" t="s">
        <v>109</v>
      </c>
      <c r="H307" s="17"/>
      <c r="I307" s="17"/>
      <c r="J307" s="17"/>
      <c r="K307" s="17"/>
      <c r="L307" s="17"/>
      <c r="M307" s="117"/>
    </row>
    <row r="308" spans="2:13" ht="15.75" hidden="1">
      <c r="B308" s="12" t="s">
        <v>11</v>
      </c>
      <c r="C308" s="12" t="s">
        <v>105</v>
      </c>
      <c r="D308" s="12" t="s">
        <v>107</v>
      </c>
      <c r="E308" s="12" t="s">
        <v>110</v>
      </c>
      <c r="F308" s="12"/>
      <c r="G308" s="36" t="s">
        <v>111</v>
      </c>
      <c r="H308" s="17"/>
      <c r="I308" s="17"/>
      <c r="J308" s="17"/>
      <c r="K308" s="17"/>
      <c r="L308" s="17"/>
      <c r="M308" s="117"/>
    </row>
    <row r="309" spans="2:13" ht="15.75" hidden="1">
      <c r="B309" s="12"/>
      <c r="C309" s="12"/>
      <c r="D309" s="12"/>
      <c r="E309" s="12"/>
      <c r="F309" s="12"/>
      <c r="G309" s="36" t="s">
        <v>112</v>
      </c>
      <c r="H309" s="17"/>
      <c r="I309" s="17"/>
      <c r="J309" s="17"/>
      <c r="K309" s="17"/>
      <c r="L309" s="17"/>
      <c r="M309" s="117"/>
    </row>
    <row r="310" spans="2:13" ht="12" customHeight="1" hidden="1">
      <c r="B310" s="12"/>
      <c r="C310" s="12"/>
      <c r="D310" s="12"/>
      <c r="E310" s="12"/>
      <c r="F310" s="12"/>
      <c r="G310" s="24" t="s">
        <v>103</v>
      </c>
      <c r="H310" s="2"/>
      <c r="I310" s="2"/>
      <c r="J310" s="2"/>
      <c r="K310" s="2"/>
      <c r="L310" s="2"/>
      <c r="M310" s="117"/>
    </row>
    <row r="311" spans="2:13" ht="16.5" customHeight="1" hidden="1">
      <c r="B311" s="12"/>
      <c r="C311" s="12"/>
      <c r="D311" s="12"/>
      <c r="E311" s="12"/>
      <c r="F311" s="12" t="s">
        <v>47</v>
      </c>
      <c r="G311" s="41" t="s">
        <v>113</v>
      </c>
      <c r="H311" s="2"/>
      <c r="I311" s="2"/>
      <c r="J311" s="2"/>
      <c r="K311" s="2"/>
      <c r="L311" s="54"/>
      <c r="M311" s="117"/>
    </row>
    <row r="312" spans="2:13" ht="15" customHeight="1" hidden="1">
      <c r="B312" s="12"/>
      <c r="C312" s="12"/>
      <c r="D312" s="12"/>
      <c r="E312" s="12"/>
      <c r="F312" s="12"/>
      <c r="G312" s="42"/>
      <c r="H312" s="43"/>
      <c r="I312" s="2"/>
      <c r="J312" s="2"/>
      <c r="K312" s="2"/>
      <c r="L312" s="2"/>
      <c r="M312" s="117"/>
    </row>
    <row r="313" spans="2:13" ht="15.75" customHeight="1" hidden="1">
      <c r="B313" s="12"/>
      <c r="C313" s="12"/>
      <c r="D313" s="12"/>
      <c r="E313" s="12"/>
      <c r="F313" s="12"/>
      <c r="G313" s="44"/>
      <c r="H313" s="43"/>
      <c r="I313" s="2"/>
      <c r="J313" s="2"/>
      <c r="K313" s="2"/>
      <c r="L313" s="2"/>
      <c r="M313" s="117"/>
    </row>
    <row r="314" spans="2:13" ht="15.75" hidden="1">
      <c r="B314" s="12" t="s">
        <v>14</v>
      </c>
      <c r="C314" s="12" t="s">
        <v>12</v>
      </c>
      <c r="D314" s="12"/>
      <c r="E314" s="12"/>
      <c r="F314" s="12"/>
      <c r="G314" s="13" t="s">
        <v>114</v>
      </c>
      <c r="H314" s="2"/>
      <c r="I314" s="2"/>
      <c r="J314" s="2"/>
      <c r="K314" s="2"/>
      <c r="L314" s="2"/>
      <c r="M314" s="117"/>
    </row>
    <row r="315" spans="2:13" ht="15.75" hidden="1">
      <c r="B315" s="12"/>
      <c r="C315" s="12"/>
      <c r="D315" s="12"/>
      <c r="E315" s="12"/>
      <c r="F315" s="12"/>
      <c r="G315" s="13" t="s">
        <v>115</v>
      </c>
      <c r="H315" s="2"/>
      <c r="I315" s="2"/>
      <c r="J315" s="2"/>
      <c r="K315" s="2"/>
      <c r="L315" s="2"/>
      <c r="M315" s="117">
        <f>M318</f>
        <v>0</v>
      </c>
    </row>
    <row r="316" spans="2:13" s="2" customFormat="1" ht="12" customHeight="1" hidden="1">
      <c r="B316" s="12"/>
      <c r="C316" s="12"/>
      <c r="D316" s="12"/>
      <c r="E316" s="12"/>
      <c r="F316" s="12"/>
      <c r="G316" s="23"/>
      <c r="M316" s="117"/>
    </row>
    <row r="317" spans="2:13" s="2" customFormat="1" ht="15.75" hidden="1">
      <c r="B317" s="12" t="s">
        <v>14</v>
      </c>
      <c r="C317" s="12" t="s">
        <v>99</v>
      </c>
      <c r="D317" s="12"/>
      <c r="E317" s="12"/>
      <c r="F317" s="12"/>
      <c r="G317" s="13" t="s">
        <v>206</v>
      </c>
      <c r="M317" s="117"/>
    </row>
    <row r="318" spans="2:13" s="2" customFormat="1" ht="12.75" customHeight="1" hidden="1">
      <c r="B318" s="12"/>
      <c r="C318" s="12"/>
      <c r="D318" s="12"/>
      <c r="E318" s="12"/>
      <c r="F318" s="12"/>
      <c r="G318" s="13" t="s">
        <v>207</v>
      </c>
      <c r="M318" s="117">
        <f>M321</f>
        <v>0</v>
      </c>
    </row>
    <row r="319" spans="2:13" ht="15.75" hidden="1">
      <c r="B319" s="12" t="s">
        <v>14</v>
      </c>
      <c r="C319" s="12" t="s">
        <v>99</v>
      </c>
      <c r="D319" s="12" t="s">
        <v>249</v>
      </c>
      <c r="E319" s="12"/>
      <c r="F319" s="12"/>
      <c r="G319" s="45" t="s">
        <v>108</v>
      </c>
      <c r="H319" s="2"/>
      <c r="I319" s="2"/>
      <c r="J319" s="2"/>
      <c r="M319" s="117"/>
    </row>
    <row r="320" spans="2:13" s="2" customFormat="1" ht="15.75" hidden="1">
      <c r="B320" s="12"/>
      <c r="C320" s="12"/>
      <c r="D320" s="12"/>
      <c r="E320" s="12"/>
      <c r="F320" s="12"/>
      <c r="G320" s="45" t="s">
        <v>210</v>
      </c>
      <c r="M320" s="117"/>
    </row>
    <row r="321" spans="2:13" s="2" customFormat="1" ht="15.75" hidden="1">
      <c r="B321" s="12"/>
      <c r="C321" s="12"/>
      <c r="D321" s="12"/>
      <c r="E321" s="12"/>
      <c r="F321" s="12"/>
      <c r="G321" s="45" t="s">
        <v>211</v>
      </c>
      <c r="M321" s="117">
        <f>M323</f>
        <v>0</v>
      </c>
    </row>
    <row r="322" spans="2:16" s="2" customFormat="1" ht="15.75" hidden="1">
      <c r="B322" s="12" t="s">
        <v>14</v>
      </c>
      <c r="C322" s="12" t="s">
        <v>99</v>
      </c>
      <c r="D322" s="12" t="s">
        <v>249</v>
      </c>
      <c r="E322" s="12" t="s">
        <v>212</v>
      </c>
      <c r="F322" s="12"/>
      <c r="G322" s="45" t="s">
        <v>213</v>
      </c>
      <c r="M322" s="117"/>
      <c r="P322" s="2" t="s">
        <v>343</v>
      </c>
    </row>
    <row r="323" spans="2:13" s="2" customFormat="1" ht="15.75" hidden="1">
      <c r="B323" s="12"/>
      <c r="C323" s="12"/>
      <c r="D323" s="12"/>
      <c r="E323" s="12"/>
      <c r="F323" s="12"/>
      <c r="G323" s="45" t="s">
        <v>214</v>
      </c>
      <c r="M323" s="117">
        <f>M324</f>
        <v>0</v>
      </c>
    </row>
    <row r="324" spans="2:13" s="2" customFormat="1" ht="15.75" hidden="1">
      <c r="B324" s="12" t="s">
        <v>14</v>
      </c>
      <c r="C324" s="12" t="s">
        <v>99</v>
      </c>
      <c r="D324" s="12" t="s">
        <v>249</v>
      </c>
      <c r="E324" s="12" t="s">
        <v>212</v>
      </c>
      <c r="F324" s="12" t="s">
        <v>47</v>
      </c>
      <c r="G324" s="45" t="s">
        <v>48</v>
      </c>
      <c r="L324" s="35" t="s">
        <v>215</v>
      </c>
      <c r="M324" s="117">
        <f>M328</f>
        <v>0</v>
      </c>
    </row>
    <row r="325" spans="2:13" s="2" customFormat="1" ht="15" customHeight="1" hidden="1">
      <c r="B325" s="12"/>
      <c r="C325" s="12"/>
      <c r="D325" s="12"/>
      <c r="E325" s="12"/>
      <c r="F325" s="12"/>
      <c r="G325" s="24" t="s">
        <v>103</v>
      </c>
      <c r="M325" s="117"/>
    </row>
    <row r="326" spans="2:13" s="2" customFormat="1" ht="15" customHeight="1" hidden="1">
      <c r="B326" s="12"/>
      <c r="C326" s="12"/>
      <c r="D326" s="12"/>
      <c r="E326" s="12"/>
      <c r="F326" s="12"/>
      <c r="G326" s="76" t="s">
        <v>187</v>
      </c>
      <c r="M326" s="117"/>
    </row>
    <row r="327" spans="2:13" s="2" customFormat="1" ht="15" customHeight="1" hidden="1">
      <c r="B327" s="12"/>
      <c r="C327" s="12"/>
      <c r="D327" s="12"/>
      <c r="E327" s="12"/>
      <c r="F327" s="12"/>
      <c r="G327" s="76" t="s">
        <v>186</v>
      </c>
      <c r="M327" s="117"/>
    </row>
    <row r="328" spans="2:14" s="2" customFormat="1" ht="15" customHeight="1" hidden="1">
      <c r="B328" s="12"/>
      <c r="C328" s="12"/>
      <c r="D328" s="12"/>
      <c r="E328" s="12"/>
      <c r="F328" s="12"/>
      <c r="G328" s="76" t="s">
        <v>188</v>
      </c>
      <c r="M328" s="117">
        <f>159-159</f>
        <v>0</v>
      </c>
      <c r="N328" s="84"/>
    </row>
    <row r="329" spans="2:13" s="2" customFormat="1" ht="15" customHeight="1" hidden="1">
      <c r="B329" s="12"/>
      <c r="C329" s="12"/>
      <c r="D329" s="12"/>
      <c r="E329" s="12"/>
      <c r="F329" s="12"/>
      <c r="G329" s="76"/>
      <c r="M329" s="117"/>
    </row>
    <row r="330" spans="2:13" s="2" customFormat="1" ht="15" customHeight="1">
      <c r="B330" s="12" t="s">
        <v>236</v>
      </c>
      <c r="C330" s="12" t="s">
        <v>12</v>
      </c>
      <c r="D330" s="12"/>
      <c r="E330" s="12"/>
      <c r="F330" s="12"/>
      <c r="G330" s="13" t="s">
        <v>271</v>
      </c>
      <c r="M330" s="117">
        <f>M332</f>
        <v>2391</v>
      </c>
    </row>
    <row r="331" spans="2:13" s="2" customFormat="1" ht="15" customHeight="1">
      <c r="B331" s="12"/>
      <c r="C331" s="12"/>
      <c r="D331" s="12"/>
      <c r="E331" s="12"/>
      <c r="F331" s="12"/>
      <c r="G331" s="76"/>
      <c r="M331" s="117"/>
    </row>
    <row r="332" spans="2:13" s="2" customFormat="1" ht="15" customHeight="1">
      <c r="B332" s="12" t="s">
        <v>236</v>
      </c>
      <c r="C332" s="12" t="s">
        <v>236</v>
      </c>
      <c r="D332" s="12"/>
      <c r="E332" s="12"/>
      <c r="F332" s="12"/>
      <c r="G332" s="13" t="s">
        <v>237</v>
      </c>
      <c r="M332" s="117">
        <f>M334</f>
        <v>2391</v>
      </c>
    </row>
    <row r="333" spans="2:13" s="2" customFormat="1" ht="15" customHeight="1">
      <c r="B333" s="12"/>
      <c r="C333" s="12"/>
      <c r="D333" s="12"/>
      <c r="E333" s="12"/>
      <c r="F333" s="12"/>
      <c r="G333" s="76"/>
      <c r="M333" s="117"/>
    </row>
    <row r="334" spans="2:14" s="2" customFormat="1" ht="15" customHeight="1">
      <c r="B334" s="12" t="s">
        <v>236</v>
      </c>
      <c r="C334" s="12" t="s">
        <v>236</v>
      </c>
      <c r="D334" s="12" t="s">
        <v>238</v>
      </c>
      <c r="E334" s="12"/>
      <c r="F334" s="12"/>
      <c r="G334" s="45" t="s">
        <v>239</v>
      </c>
      <c r="M334" s="117">
        <f>M337+M395</f>
        <v>2391</v>
      </c>
      <c r="N334" s="48"/>
    </row>
    <row r="335" spans="2:13" s="2" customFormat="1" ht="15" customHeight="1">
      <c r="B335" s="12"/>
      <c r="C335" s="12"/>
      <c r="D335" s="12"/>
      <c r="E335" s="12"/>
      <c r="F335" s="12"/>
      <c r="G335" s="76"/>
      <c r="M335" s="117"/>
    </row>
    <row r="336" spans="2:12" s="2" customFormat="1" ht="15" customHeight="1">
      <c r="B336" s="12" t="s">
        <v>236</v>
      </c>
      <c r="C336" s="12" t="s">
        <v>236</v>
      </c>
      <c r="D336" s="12" t="s">
        <v>238</v>
      </c>
      <c r="E336" s="12" t="s">
        <v>240</v>
      </c>
      <c r="F336" s="12"/>
      <c r="G336" s="226" t="s">
        <v>241</v>
      </c>
      <c r="H336" s="226"/>
      <c r="I336" s="226"/>
      <c r="J336" s="226"/>
      <c r="K336" s="226"/>
      <c r="L336" s="226"/>
    </row>
    <row r="337" spans="2:13" s="2" customFormat="1" ht="15" customHeight="1">
      <c r="B337" s="12"/>
      <c r="C337" s="12"/>
      <c r="D337" s="12"/>
      <c r="E337" s="12"/>
      <c r="F337" s="12"/>
      <c r="G337" s="226"/>
      <c r="H337" s="226"/>
      <c r="I337" s="226"/>
      <c r="J337" s="226"/>
      <c r="K337" s="226"/>
      <c r="L337" s="226"/>
      <c r="M337" s="117">
        <f>M339</f>
        <v>2295</v>
      </c>
    </row>
    <row r="338" spans="2:13" s="2" customFormat="1" ht="15" customHeight="1">
      <c r="B338" s="12" t="s">
        <v>236</v>
      </c>
      <c r="C338" s="12" t="s">
        <v>236</v>
      </c>
      <c r="D338" s="12" t="s">
        <v>242</v>
      </c>
      <c r="E338" s="12" t="s">
        <v>240</v>
      </c>
      <c r="F338" s="12"/>
      <c r="G338" s="227" t="s">
        <v>339</v>
      </c>
      <c r="H338" s="215"/>
      <c r="I338" s="215"/>
      <c r="J338" s="215"/>
      <c r="K338" s="215"/>
      <c r="L338" s="215"/>
      <c r="M338" s="117"/>
    </row>
    <row r="339" spans="2:13" s="2" customFormat="1" ht="15" customHeight="1">
      <c r="B339" s="12"/>
      <c r="C339" s="12"/>
      <c r="D339" s="12"/>
      <c r="E339" s="12"/>
      <c r="F339" s="12"/>
      <c r="G339" s="215"/>
      <c r="H339" s="215"/>
      <c r="I339" s="215"/>
      <c r="J339" s="215"/>
      <c r="K339" s="215"/>
      <c r="L339" s="215"/>
      <c r="M339" s="117">
        <f>M359+M376</f>
        <v>2295</v>
      </c>
    </row>
    <row r="340" spans="2:13" s="136" customFormat="1" ht="15.75" hidden="1">
      <c r="B340" s="134" t="s">
        <v>236</v>
      </c>
      <c r="C340" s="134" t="s">
        <v>236</v>
      </c>
      <c r="D340" s="134" t="s">
        <v>242</v>
      </c>
      <c r="E340" s="134" t="s">
        <v>240</v>
      </c>
      <c r="F340" s="134" t="s">
        <v>17</v>
      </c>
      <c r="G340" s="33" t="s">
        <v>18</v>
      </c>
      <c r="H340" s="15"/>
      <c r="I340" s="15"/>
      <c r="J340" s="15"/>
      <c r="K340" s="16"/>
      <c r="L340" s="16"/>
      <c r="M340" s="135">
        <f>M341+M344</f>
        <v>0</v>
      </c>
    </row>
    <row r="341" spans="2:13" ht="15.75" hidden="1">
      <c r="B341" s="12" t="s">
        <v>236</v>
      </c>
      <c r="C341" s="12" t="s">
        <v>236</v>
      </c>
      <c r="D341" s="12" t="s">
        <v>242</v>
      </c>
      <c r="E341" s="12" t="s">
        <v>240</v>
      </c>
      <c r="F341" s="12" t="s">
        <v>19</v>
      </c>
      <c r="G341" s="17" t="s">
        <v>20</v>
      </c>
      <c r="H341" s="2"/>
      <c r="I341" s="2"/>
      <c r="J341" s="2"/>
      <c r="L341" s="127"/>
      <c r="M341" s="120">
        <f>M342+M343</f>
        <v>0</v>
      </c>
    </row>
    <row r="342" spans="2:13" s="2" customFormat="1" ht="15" customHeight="1" hidden="1">
      <c r="B342" s="131" t="s">
        <v>236</v>
      </c>
      <c r="C342" s="131" t="s">
        <v>236</v>
      </c>
      <c r="D342" s="131" t="s">
        <v>242</v>
      </c>
      <c r="E342" s="131" t="s">
        <v>240</v>
      </c>
      <c r="F342" s="131" t="s">
        <v>39</v>
      </c>
      <c r="G342" s="2" t="s">
        <v>64</v>
      </c>
      <c r="M342" s="117"/>
    </row>
    <row r="343" spans="2:13" s="2" customFormat="1" ht="15" customHeight="1" hidden="1">
      <c r="B343" s="131" t="s">
        <v>236</v>
      </c>
      <c r="C343" s="131" t="s">
        <v>236</v>
      </c>
      <c r="D343" s="131" t="s">
        <v>242</v>
      </c>
      <c r="E343" s="131" t="s">
        <v>240</v>
      </c>
      <c r="F343" s="131" t="s">
        <v>43</v>
      </c>
      <c r="G343" s="2" t="s">
        <v>44</v>
      </c>
      <c r="M343" s="117"/>
    </row>
    <row r="344" spans="2:14" ht="15.75" hidden="1">
      <c r="B344" s="12" t="s">
        <v>236</v>
      </c>
      <c r="C344" s="12" t="s">
        <v>236</v>
      </c>
      <c r="D344" s="12" t="s">
        <v>242</v>
      </c>
      <c r="E344" s="12" t="s">
        <v>240</v>
      </c>
      <c r="F344" s="12" t="s">
        <v>21</v>
      </c>
      <c r="G344" s="17" t="s">
        <v>22</v>
      </c>
      <c r="L344" s="127"/>
      <c r="M344" s="117">
        <f>M345+M346+M347+M349+M350</f>
        <v>0</v>
      </c>
      <c r="N344" s="18"/>
    </row>
    <row r="345" spans="2:13" s="2" customFormat="1" ht="15" customHeight="1" hidden="1">
      <c r="B345" s="131" t="s">
        <v>236</v>
      </c>
      <c r="C345" s="131" t="s">
        <v>236</v>
      </c>
      <c r="D345" s="131" t="s">
        <v>242</v>
      </c>
      <c r="E345" s="131" t="s">
        <v>240</v>
      </c>
      <c r="F345" s="131" t="s">
        <v>45</v>
      </c>
      <c r="G345" s="2" t="s">
        <v>46</v>
      </c>
      <c r="M345" s="117"/>
    </row>
    <row r="346" spans="2:13" s="2" customFormat="1" ht="15" customHeight="1" hidden="1">
      <c r="B346" s="131" t="s">
        <v>236</v>
      </c>
      <c r="C346" s="131" t="s">
        <v>236</v>
      </c>
      <c r="D346" s="131" t="s">
        <v>242</v>
      </c>
      <c r="E346" s="131" t="s">
        <v>240</v>
      </c>
      <c r="F346" s="131" t="s">
        <v>273</v>
      </c>
      <c r="G346" s="2" t="s">
        <v>274</v>
      </c>
      <c r="L346" s="128"/>
      <c r="M346" s="117"/>
    </row>
    <row r="347" spans="2:13" s="2" customFormat="1" ht="15" customHeight="1" hidden="1">
      <c r="B347" s="131" t="s">
        <v>236</v>
      </c>
      <c r="C347" s="131" t="s">
        <v>236</v>
      </c>
      <c r="D347" s="131" t="s">
        <v>242</v>
      </c>
      <c r="E347" s="131" t="s">
        <v>240</v>
      </c>
      <c r="F347" s="131" t="s">
        <v>68</v>
      </c>
      <c r="G347" s="2" t="s">
        <v>69</v>
      </c>
      <c r="M347" s="117"/>
    </row>
    <row r="348" spans="2:13" s="2" customFormat="1" ht="15" customHeight="1" hidden="1">
      <c r="B348" s="131" t="s">
        <v>236</v>
      </c>
      <c r="C348" s="131" t="s">
        <v>236</v>
      </c>
      <c r="D348" s="131" t="s">
        <v>242</v>
      </c>
      <c r="E348" s="131" t="s">
        <v>240</v>
      </c>
      <c r="F348" s="131" t="s">
        <v>72</v>
      </c>
      <c r="G348" s="2" t="s">
        <v>73</v>
      </c>
      <c r="L348" s="128"/>
      <c r="M348" s="117"/>
    </row>
    <row r="349" spans="2:13" s="2" customFormat="1" ht="15" customHeight="1" hidden="1">
      <c r="B349" s="131" t="s">
        <v>236</v>
      </c>
      <c r="C349" s="131" t="s">
        <v>236</v>
      </c>
      <c r="D349" s="131" t="s">
        <v>242</v>
      </c>
      <c r="E349" s="131" t="s">
        <v>240</v>
      </c>
      <c r="F349" s="131" t="s">
        <v>74</v>
      </c>
      <c r="G349" s="2" t="s">
        <v>75</v>
      </c>
      <c r="M349" s="117"/>
    </row>
    <row r="350" spans="2:13" s="2" customFormat="1" ht="15" customHeight="1" hidden="1">
      <c r="B350" s="131" t="s">
        <v>236</v>
      </c>
      <c r="C350" s="131" t="s">
        <v>236</v>
      </c>
      <c r="D350" s="131" t="s">
        <v>242</v>
      </c>
      <c r="E350" s="131" t="s">
        <v>240</v>
      </c>
      <c r="F350" s="131" t="s">
        <v>47</v>
      </c>
      <c r="G350" s="36" t="s">
        <v>48</v>
      </c>
      <c r="M350" s="117"/>
    </row>
    <row r="351" spans="2:13" ht="15.75" hidden="1">
      <c r="B351" s="134" t="s">
        <v>236</v>
      </c>
      <c r="C351" s="134" t="s">
        <v>236</v>
      </c>
      <c r="D351" s="134" t="s">
        <v>242</v>
      </c>
      <c r="E351" s="134" t="s">
        <v>240</v>
      </c>
      <c r="F351" s="134" t="s">
        <v>27</v>
      </c>
      <c r="G351" s="129" t="s">
        <v>28</v>
      </c>
      <c r="H351" s="20"/>
      <c r="I351" s="15"/>
      <c r="J351" s="15"/>
      <c r="K351" s="15"/>
      <c r="L351" s="128"/>
      <c r="M351" s="117">
        <f>M352+M353+M354</f>
        <v>0</v>
      </c>
    </row>
    <row r="352" spans="2:13" s="2" customFormat="1" ht="15" customHeight="1" hidden="1">
      <c r="B352" s="131" t="s">
        <v>236</v>
      </c>
      <c r="C352" s="131" t="s">
        <v>236</v>
      </c>
      <c r="D352" s="131" t="s">
        <v>242</v>
      </c>
      <c r="E352" s="131" t="s">
        <v>240</v>
      </c>
      <c r="F352" s="131" t="s">
        <v>90</v>
      </c>
      <c r="G352" s="2" t="s">
        <v>91</v>
      </c>
      <c r="M352" s="117"/>
    </row>
    <row r="353" spans="2:13" s="2" customFormat="1" ht="15" customHeight="1" hidden="1">
      <c r="B353" s="131" t="s">
        <v>236</v>
      </c>
      <c r="C353" s="131" t="s">
        <v>236</v>
      </c>
      <c r="D353" s="131" t="s">
        <v>242</v>
      </c>
      <c r="E353" s="131" t="s">
        <v>240</v>
      </c>
      <c r="F353" s="131" t="s">
        <v>92</v>
      </c>
      <c r="G353" s="2" t="s">
        <v>93</v>
      </c>
      <c r="M353" s="117"/>
    </row>
    <row r="354" spans="2:13" s="2" customFormat="1" ht="15" customHeight="1" hidden="1">
      <c r="B354" s="131" t="s">
        <v>236</v>
      </c>
      <c r="C354" s="131" t="s">
        <v>236</v>
      </c>
      <c r="D354" s="131" t="s">
        <v>242</v>
      </c>
      <c r="E354" s="131" t="s">
        <v>240</v>
      </c>
      <c r="F354" s="131" t="s">
        <v>94</v>
      </c>
      <c r="G354" s="2" t="s">
        <v>95</v>
      </c>
      <c r="M354" s="117"/>
    </row>
    <row r="355" spans="2:13" s="2" customFormat="1" ht="15" customHeight="1">
      <c r="B355" s="131"/>
      <c r="C355" s="131"/>
      <c r="D355" s="131"/>
      <c r="E355" s="131"/>
      <c r="F355" s="131"/>
      <c r="M355" s="117"/>
    </row>
    <row r="356" spans="2:13" s="2" customFormat="1" ht="15" customHeight="1">
      <c r="B356" s="12"/>
      <c r="C356" s="12"/>
      <c r="D356" s="12"/>
      <c r="E356" s="12"/>
      <c r="F356" s="12"/>
      <c r="G356" s="69"/>
      <c r="M356" s="117"/>
    </row>
    <row r="357" spans="2:16" s="2" customFormat="1" ht="15" customHeight="1">
      <c r="B357" s="12" t="s">
        <v>236</v>
      </c>
      <c r="C357" s="12" t="s">
        <v>236</v>
      </c>
      <c r="D357" s="12" t="s">
        <v>244</v>
      </c>
      <c r="E357" s="12" t="s">
        <v>240</v>
      </c>
      <c r="F357" s="12"/>
      <c r="G357" s="45" t="s">
        <v>350</v>
      </c>
      <c r="M357" s="117"/>
      <c r="N357" s="138"/>
      <c r="O357" s="138"/>
      <c r="P357" s="138"/>
    </row>
    <row r="358" spans="2:16" s="2" customFormat="1" ht="15" customHeight="1">
      <c r="B358" s="12"/>
      <c r="C358" s="12"/>
      <c r="D358" s="12"/>
      <c r="E358" s="12"/>
      <c r="F358" s="12"/>
      <c r="G358" s="38" t="s">
        <v>276</v>
      </c>
      <c r="N358" s="48"/>
      <c r="O358" s="143"/>
      <c r="P358" s="139"/>
    </row>
    <row r="359" spans="2:15" s="2" customFormat="1" ht="15" customHeight="1">
      <c r="B359" s="12"/>
      <c r="C359" s="12"/>
      <c r="D359" s="12"/>
      <c r="E359" s="12"/>
      <c r="F359" s="12"/>
      <c r="G359" s="189" t="s">
        <v>349</v>
      </c>
      <c r="M359" s="117">
        <f>M360+M371</f>
        <v>2295</v>
      </c>
      <c r="O359" s="121"/>
    </row>
    <row r="360" spans="2:13" ht="15.75" hidden="1">
      <c r="B360" s="12" t="s">
        <v>236</v>
      </c>
      <c r="C360" s="12" t="s">
        <v>236</v>
      </c>
      <c r="D360" s="12" t="s">
        <v>244</v>
      </c>
      <c r="E360" s="12" t="s">
        <v>240</v>
      </c>
      <c r="F360" s="12" t="s">
        <v>17</v>
      </c>
      <c r="G360" s="33" t="s">
        <v>18</v>
      </c>
      <c r="H360" s="15"/>
      <c r="I360" s="15"/>
      <c r="J360" s="15"/>
      <c r="K360" s="16"/>
      <c r="L360" s="16"/>
      <c r="M360" s="120">
        <f>M361+M364</f>
        <v>2055</v>
      </c>
    </row>
    <row r="361" spans="2:13" ht="15.75" hidden="1">
      <c r="B361" s="12" t="s">
        <v>236</v>
      </c>
      <c r="C361" s="12" t="s">
        <v>236</v>
      </c>
      <c r="D361" s="12" t="s">
        <v>245</v>
      </c>
      <c r="E361" s="12" t="s">
        <v>240</v>
      </c>
      <c r="F361" s="12" t="s">
        <v>19</v>
      </c>
      <c r="G361" s="17" t="s">
        <v>20</v>
      </c>
      <c r="H361" s="2"/>
      <c r="I361" s="2"/>
      <c r="J361" s="2"/>
      <c r="L361" s="127"/>
      <c r="M361" s="120">
        <f>M362+M363</f>
        <v>1624</v>
      </c>
    </row>
    <row r="362" spans="2:13" s="2" customFormat="1" ht="15" customHeight="1" hidden="1">
      <c r="B362" s="131" t="s">
        <v>236</v>
      </c>
      <c r="C362" s="131" t="s">
        <v>236</v>
      </c>
      <c r="D362" s="131" t="s">
        <v>244</v>
      </c>
      <c r="E362" s="131" t="s">
        <v>240</v>
      </c>
      <c r="F362" s="131" t="s">
        <v>39</v>
      </c>
      <c r="G362" s="2" t="s">
        <v>64</v>
      </c>
      <c r="M362" s="117">
        <v>1287</v>
      </c>
    </row>
    <row r="363" spans="2:13" s="2" customFormat="1" ht="15" customHeight="1" hidden="1">
      <c r="B363" s="131" t="s">
        <v>236</v>
      </c>
      <c r="C363" s="131" t="s">
        <v>236</v>
      </c>
      <c r="D363" s="131" t="s">
        <v>244</v>
      </c>
      <c r="E363" s="131" t="s">
        <v>240</v>
      </c>
      <c r="F363" s="131" t="s">
        <v>43</v>
      </c>
      <c r="G363" s="2" t="s">
        <v>44</v>
      </c>
      <c r="M363" s="117">
        <v>337</v>
      </c>
    </row>
    <row r="364" spans="2:14" ht="15.75" hidden="1">
      <c r="B364" s="12" t="s">
        <v>236</v>
      </c>
      <c r="C364" s="12" t="s">
        <v>236</v>
      </c>
      <c r="D364" s="12" t="s">
        <v>244</v>
      </c>
      <c r="E364" s="12" t="s">
        <v>240</v>
      </c>
      <c r="F364" s="12" t="s">
        <v>21</v>
      </c>
      <c r="G364" s="17" t="s">
        <v>22</v>
      </c>
      <c r="L364" s="127"/>
      <c r="M364" s="117">
        <f>M365+M366+M367+M369+M370</f>
        <v>431</v>
      </c>
      <c r="N364" s="18"/>
    </row>
    <row r="365" spans="2:13" s="2" customFormat="1" ht="15" customHeight="1" hidden="1">
      <c r="B365" s="131" t="s">
        <v>236</v>
      </c>
      <c r="C365" s="131" t="s">
        <v>236</v>
      </c>
      <c r="D365" s="131" t="s">
        <v>244</v>
      </c>
      <c r="E365" s="131" t="s">
        <v>240</v>
      </c>
      <c r="F365" s="131" t="s">
        <v>45</v>
      </c>
      <c r="G365" s="2" t="s">
        <v>46</v>
      </c>
      <c r="L365" s="128" t="s">
        <v>337</v>
      </c>
      <c r="M365" s="117">
        <v>10</v>
      </c>
    </row>
    <row r="366" spans="2:13" s="2" customFormat="1" ht="15" customHeight="1" hidden="1">
      <c r="B366" s="131" t="s">
        <v>236</v>
      </c>
      <c r="C366" s="131" t="s">
        <v>236</v>
      </c>
      <c r="D366" s="131" t="s">
        <v>244</v>
      </c>
      <c r="E366" s="131" t="s">
        <v>240</v>
      </c>
      <c r="F366" s="131" t="s">
        <v>273</v>
      </c>
      <c r="G366" s="2" t="s">
        <v>274</v>
      </c>
      <c r="L366" s="128" t="s">
        <v>338</v>
      </c>
      <c r="M366" s="117">
        <v>12</v>
      </c>
    </row>
    <row r="367" spans="2:13" s="2" customFormat="1" ht="15" customHeight="1" hidden="1">
      <c r="B367" s="131" t="s">
        <v>236</v>
      </c>
      <c r="C367" s="131" t="s">
        <v>236</v>
      </c>
      <c r="D367" s="131" t="s">
        <v>244</v>
      </c>
      <c r="E367" s="131" t="s">
        <v>240</v>
      </c>
      <c r="F367" s="131" t="s">
        <v>68</v>
      </c>
      <c r="G367" s="2" t="s">
        <v>69</v>
      </c>
      <c r="L367" s="128"/>
      <c r="M367" s="117"/>
    </row>
    <row r="368" spans="2:13" s="2" customFormat="1" ht="15" customHeight="1" hidden="1">
      <c r="B368" s="131" t="s">
        <v>236</v>
      </c>
      <c r="C368" s="131" t="s">
        <v>236</v>
      </c>
      <c r="D368" s="131" t="s">
        <v>244</v>
      </c>
      <c r="E368" s="131" t="s">
        <v>240</v>
      </c>
      <c r="F368" s="131" t="s">
        <v>72</v>
      </c>
      <c r="G368" s="2" t="s">
        <v>73</v>
      </c>
      <c r="L368" s="128"/>
      <c r="M368" s="117"/>
    </row>
    <row r="369" spans="2:16" s="2" customFormat="1" ht="15" customHeight="1" hidden="1">
      <c r="B369" s="131" t="s">
        <v>236</v>
      </c>
      <c r="C369" s="131" t="s">
        <v>236</v>
      </c>
      <c r="D369" s="131" t="s">
        <v>244</v>
      </c>
      <c r="E369" s="131" t="s">
        <v>240</v>
      </c>
      <c r="F369" s="131" t="s">
        <v>74</v>
      </c>
      <c r="G369" s="2" t="s">
        <v>75</v>
      </c>
      <c r="L369" s="145">
        <f>-O369*P369*1.2</f>
        <v>-417.5826741608558</v>
      </c>
      <c r="M369" s="117">
        <v>374</v>
      </c>
      <c r="N369" s="144"/>
      <c r="O369" s="32">
        <f>326.60242/1009.6</f>
        <v>0.3234968502377179</v>
      </c>
      <c r="P369" s="32">
        <f>225.6+296.5+160.1+393.5</f>
        <v>1075.7</v>
      </c>
    </row>
    <row r="370" spans="2:13" s="2" customFormat="1" ht="15" customHeight="1" hidden="1">
      <c r="B370" s="131" t="s">
        <v>236</v>
      </c>
      <c r="C370" s="131" t="s">
        <v>236</v>
      </c>
      <c r="D370" s="131" t="s">
        <v>244</v>
      </c>
      <c r="E370" s="131" t="s">
        <v>240</v>
      </c>
      <c r="F370" s="131" t="s">
        <v>47</v>
      </c>
      <c r="G370" s="36" t="s">
        <v>48</v>
      </c>
      <c r="L370" s="128" t="s">
        <v>336</v>
      </c>
      <c r="M370" s="117">
        <v>35</v>
      </c>
    </row>
    <row r="371" spans="2:13" ht="15.75" hidden="1">
      <c r="B371" s="12" t="s">
        <v>236</v>
      </c>
      <c r="C371" s="12" t="s">
        <v>236</v>
      </c>
      <c r="D371" s="12" t="s">
        <v>244</v>
      </c>
      <c r="E371" s="12" t="s">
        <v>240</v>
      </c>
      <c r="F371" s="132" t="s">
        <v>27</v>
      </c>
      <c r="G371" s="129" t="s">
        <v>28</v>
      </c>
      <c r="H371" s="20"/>
      <c r="I371" s="15"/>
      <c r="J371" s="15"/>
      <c r="K371" s="15"/>
      <c r="L371" s="128"/>
      <c r="M371" s="117">
        <f>M372+M373+M374</f>
        <v>240</v>
      </c>
    </row>
    <row r="372" spans="2:13" s="2" customFormat="1" ht="15" customHeight="1" hidden="1">
      <c r="B372" s="131" t="s">
        <v>236</v>
      </c>
      <c r="C372" s="131" t="s">
        <v>236</v>
      </c>
      <c r="D372" s="131" t="s">
        <v>244</v>
      </c>
      <c r="E372" s="131" t="s">
        <v>240</v>
      </c>
      <c r="F372" s="131" t="s">
        <v>90</v>
      </c>
      <c r="G372" s="2" t="s">
        <v>91</v>
      </c>
      <c r="M372" s="130">
        <v>120</v>
      </c>
    </row>
    <row r="373" spans="2:13" s="2" customFormat="1" ht="15" customHeight="1" hidden="1">
      <c r="B373" s="131" t="s">
        <v>236</v>
      </c>
      <c r="C373" s="131" t="s">
        <v>236</v>
      </c>
      <c r="D373" s="131" t="s">
        <v>244</v>
      </c>
      <c r="E373" s="131" t="s">
        <v>240</v>
      </c>
      <c r="F373" s="131" t="s">
        <v>92</v>
      </c>
      <c r="G373" s="2" t="s">
        <v>93</v>
      </c>
      <c r="M373" s="130">
        <v>120</v>
      </c>
    </row>
    <row r="374" spans="2:13" s="2" customFormat="1" ht="15" customHeight="1" hidden="1">
      <c r="B374" s="131" t="s">
        <v>236</v>
      </c>
      <c r="C374" s="131" t="s">
        <v>236</v>
      </c>
      <c r="D374" s="131" t="s">
        <v>244</v>
      </c>
      <c r="E374" s="131" t="s">
        <v>240</v>
      </c>
      <c r="F374" s="131" t="s">
        <v>94</v>
      </c>
      <c r="G374" s="2" t="s">
        <v>95</v>
      </c>
      <c r="M374" s="117"/>
    </row>
    <row r="375" spans="2:13" s="2" customFormat="1" ht="15" customHeight="1">
      <c r="B375" s="12"/>
      <c r="C375" s="12"/>
      <c r="D375" s="12"/>
      <c r="E375" s="12"/>
      <c r="F375" s="12"/>
      <c r="G375" s="69"/>
      <c r="M375" s="117"/>
    </row>
    <row r="376" spans="2:13" s="2" customFormat="1" ht="15" customHeight="1">
      <c r="B376" s="12" t="s">
        <v>236</v>
      </c>
      <c r="C376" s="12" t="s">
        <v>236</v>
      </c>
      <c r="D376" s="12" t="s">
        <v>245</v>
      </c>
      <c r="E376" s="12" t="s">
        <v>240</v>
      </c>
      <c r="F376" s="12"/>
      <c r="G376" s="133" t="s">
        <v>275</v>
      </c>
      <c r="M376" s="117">
        <f>M379+M390</f>
        <v>0</v>
      </c>
    </row>
    <row r="377" spans="2:13" s="2" customFormat="1" ht="15" customHeight="1">
      <c r="B377" s="12"/>
      <c r="C377" s="12"/>
      <c r="D377" s="12"/>
      <c r="E377" s="12"/>
      <c r="F377" s="12"/>
      <c r="G377" s="133" t="s">
        <v>276</v>
      </c>
      <c r="M377" s="117"/>
    </row>
    <row r="378" spans="6:13" s="2" customFormat="1" ht="15" customHeight="1">
      <c r="F378" s="12"/>
      <c r="G378" s="76" t="s">
        <v>351</v>
      </c>
      <c r="M378" s="117"/>
    </row>
    <row r="379" spans="2:13" ht="15.75" hidden="1">
      <c r="B379" s="134" t="s">
        <v>236</v>
      </c>
      <c r="C379" s="134" t="s">
        <v>236</v>
      </c>
      <c r="D379" s="134" t="s">
        <v>245</v>
      </c>
      <c r="E379" s="134" t="s">
        <v>240</v>
      </c>
      <c r="F379" s="134" t="s">
        <v>17</v>
      </c>
      <c r="G379" s="33" t="s">
        <v>18</v>
      </c>
      <c r="H379" s="15"/>
      <c r="I379" s="15"/>
      <c r="J379" s="15"/>
      <c r="K379" s="16"/>
      <c r="L379" s="16"/>
      <c r="M379" s="120">
        <f>M380+M383</f>
        <v>0</v>
      </c>
    </row>
    <row r="380" spans="2:13" ht="15.75" hidden="1">
      <c r="B380" s="12" t="s">
        <v>236</v>
      </c>
      <c r="C380" s="12" t="s">
        <v>236</v>
      </c>
      <c r="D380" s="12" t="s">
        <v>245</v>
      </c>
      <c r="E380" s="12" t="s">
        <v>240</v>
      </c>
      <c r="F380" s="12" t="s">
        <v>19</v>
      </c>
      <c r="G380" s="17" t="s">
        <v>20</v>
      </c>
      <c r="H380" s="2"/>
      <c r="I380" s="2"/>
      <c r="J380" s="2"/>
      <c r="L380" s="127"/>
      <c r="M380" s="120">
        <f>M381+M382</f>
        <v>0</v>
      </c>
    </row>
    <row r="381" spans="2:13" s="2" customFormat="1" ht="15" customHeight="1" hidden="1">
      <c r="B381" s="131" t="s">
        <v>236</v>
      </c>
      <c r="C381" s="131" t="s">
        <v>236</v>
      </c>
      <c r="D381" s="131" t="s">
        <v>245</v>
      </c>
      <c r="E381" s="131" t="s">
        <v>240</v>
      </c>
      <c r="F381" s="131" t="s">
        <v>39</v>
      </c>
      <c r="G381" s="2" t="s">
        <v>64</v>
      </c>
      <c r="L381" s="128"/>
      <c r="M381" s="117"/>
    </row>
    <row r="382" spans="2:13" s="2" customFormat="1" ht="15" customHeight="1" hidden="1">
      <c r="B382" s="131" t="s">
        <v>236</v>
      </c>
      <c r="C382" s="131" t="s">
        <v>236</v>
      </c>
      <c r="D382" s="131" t="s">
        <v>245</v>
      </c>
      <c r="E382" s="131" t="s">
        <v>240</v>
      </c>
      <c r="F382" s="131" t="s">
        <v>43</v>
      </c>
      <c r="G382" s="2" t="s">
        <v>44</v>
      </c>
      <c r="L382" s="128"/>
      <c r="M382" s="117"/>
    </row>
    <row r="383" spans="2:13" ht="15.75" hidden="1">
      <c r="B383" s="12" t="s">
        <v>236</v>
      </c>
      <c r="C383" s="12" t="s">
        <v>236</v>
      </c>
      <c r="D383" s="12" t="s">
        <v>245</v>
      </c>
      <c r="E383" s="12" t="s">
        <v>240</v>
      </c>
      <c r="F383" s="12" t="s">
        <v>21</v>
      </c>
      <c r="G383" s="17" t="s">
        <v>22</v>
      </c>
      <c r="L383" s="127"/>
      <c r="M383" s="117">
        <f>M384+M385+M386+M387+M388+M389</f>
        <v>0</v>
      </c>
    </row>
    <row r="384" spans="2:13" s="2" customFormat="1" ht="15" customHeight="1" hidden="1">
      <c r="B384" s="131" t="s">
        <v>236</v>
      </c>
      <c r="C384" s="131" t="s">
        <v>236</v>
      </c>
      <c r="D384" s="131" t="s">
        <v>245</v>
      </c>
      <c r="E384" s="131" t="s">
        <v>240</v>
      </c>
      <c r="F384" s="131" t="s">
        <v>45</v>
      </c>
      <c r="G384" s="2" t="s">
        <v>46</v>
      </c>
      <c r="L384" s="128" t="s">
        <v>337</v>
      </c>
      <c r="M384" s="117"/>
    </row>
    <row r="385" spans="2:13" s="2" customFormat="1" ht="15" customHeight="1" hidden="1">
      <c r="B385" s="131" t="s">
        <v>236</v>
      </c>
      <c r="C385" s="131" t="s">
        <v>236</v>
      </c>
      <c r="D385" s="131" t="s">
        <v>245</v>
      </c>
      <c r="E385" s="131" t="s">
        <v>240</v>
      </c>
      <c r="F385" s="131" t="s">
        <v>273</v>
      </c>
      <c r="G385" s="2" t="s">
        <v>274</v>
      </c>
      <c r="L385" s="128" t="s">
        <v>338</v>
      </c>
      <c r="M385" s="117"/>
    </row>
    <row r="386" spans="2:13" s="2" customFormat="1" ht="15" customHeight="1" hidden="1">
      <c r="B386" s="131" t="s">
        <v>236</v>
      </c>
      <c r="C386" s="131" t="s">
        <v>236</v>
      </c>
      <c r="D386" s="131" t="s">
        <v>245</v>
      </c>
      <c r="E386" s="131" t="s">
        <v>240</v>
      </c>
      <c r="F386" s="131" t="s">
        <v>68</v>
      </c>
      <c r="G386" s="2" t="s">
        <v>69</v>
      </c>
      <c r="L386" s="128"/>
      <c r="M386" s="117"/>
    </row>
    <row r="387" spans="2:13" s="2" customFormat="1" ht="15" customHeight="1" hidden="1">
      <c r="B387" s="131" t="s">
        <v>236</v>
      </c>
      <c r="C387" s="131" t="s">
        <v>236</v>
      </c>
      <c r="D387" s="131" t="s">
        <v>245</v>
      </c>
      <c r="E387" s="131" t="s">
        <v>240</v>
      </c>
      <c r="F387" s="131" t="s">
        <v>72</v>
      </c>
      <c r="G387" s="2" t="s">
        <v>73</v>
      </c>
      <c r="L387" s="128"/>
      <c r="M387" s="117"/>
    </row>
    <row r="388" spans="2:13" s="2" customFormat="1" ht="15" customHeight="1" hidden="1">
      <c r="B388" s="131" t="s">
        <v>236</v>
      </c>
      <c r="C388" s="131" t="s">
        <v>236</v>
      </c>
      <c r="D388" s="131" t="s">
        <v>245</v>
      </c>
      <c r="E388" s="131" t="s">
        <v>240</v>
      </c>
      <c r="F388" s="131" t="s">
        <v>74</v>
      </c>
      <c r="G388" s="2" t="s">
        <v>75</v>
      </c>
      <c r="M388" s="117"/>
    </row>
    <row r="389" spans="2:13" s="2" customFormat="1" ht="15" customHeight="1" hidden="1">
      <c r="B389" s="131" t="s">
        <v>236</v>
      </c>
      <c r="C389" s="131" t="s">
        <v>236</v>
      </c>
      <c r="D389" s="131" t="s">
        <v>245</v>
      </c>
      <c r="E389" s="131" t="s">
        <v>240</v>
      </c>
      <c r="F389" s="131" t="s">
        <v>47</v>
      </c>
      <c r="G389" s="36" t="s">
        <v>48</v>
      </c>
      <c r="L389" s="128" t="s">
        <v>336</v>
      </c>
      <c r="M389" s="117"/>
    </row>
    <row r="390" spans="2:13" ht="15.75" hidden="1">
      <c r="B390" s="134" t="s">
        <v>236</v>
      </c>
      <c r="C390" s="134" t="s">
        <v>236</v>
      </c>
      <c r="D390" s="134" t="s">
        <v>245</v>
      </c>
      <c r="E390" s="134" t="s">
        <v>240</v>
      </c>
      <c r="F390" s="134" t="s">
        <v>27</v>
      </c>
      <c r="G390" s="129" t="s">
        <v>28</v>
      </c>
      <c r="H390" s="20"/>
      <c r="I390" s="15"/>
      <c r="J390" s="15"/>
      <c r="K390" s="15"/>
      <c r="L390" s="15"/>
      <c r="M390" s="117">
        <f>M391+M392+M393</f>
        <v>0</v>
      </c>
    </row>
    <row r="391" spans="2:7" s="2" customFormat="1" ht="15" customHeight="1" hidden="1">
      <c r="B391" s="131" t="s">
        <v>236</v>
      </c>
      <c r="C391" s="131" t="s">
        <v>236</v>
      </c>
      <c r="D391" s="131" t="s">
        <v>245</v>
      </c>
      <c r="E391" s="131" t="s">
        <v>240</v>
      </c>
      <c r="F391" s="131" t="s">
        <v>90</v>
      </c>
      <c r="G391" s="2" t="s">
        <v>91</v>
      </c>
    </row>
    <row r="392" spans="2:7" s="2" customFormat="1" ht="15" customHeight="1" hidden="1">
      <c r="B392" s="131" t="s">
        <v>236</v>
      </c>
      <c r="C392" s="131" t="s">
        <v>236</v>
      </c>
      <c r="D392" s="131" t="s">
        <v>245</v>
      </c>
      <c r="E392" s="131" t="s">
        <v>240</v>
      </c>
      <c r="F392" s="131" t="s">
        <v>92</v>
      </c>
      <c r="G392" s="2" t="s">
        <v>93</v>
      </c>
    </row>
    <row r="393" spans="2:13" s="2" customFormat="1" ht="15" customHeight="1" hidden="1">
      <c r="B393" s="131" t="s">
        <v>236</v>
      </c>
      <c r="C393" s="131" t="s">
        <v>236</v>
      </c>
      <c r="D393" s="131" t="s">
        <v>245</v>
      </c>
      <c r="E393" s="131" t="s">
        <v>240</v>
      </c>
      <c r="F393" s="131" t="s">
        <v>94</v>
      </c>
      <c r="G393" s="36" t="s">
        <v>48</v>
      </c>
      <c r="M393" s="117"/>
    </row>
    <row r="394" spans="2:13" s="2" customFormat="1" ht="15" customHeight="1">
      <c r="B394" s="12"/>
      <c r="C394" s="12"/>
      <c r="D394" s="12"/>
      <c r="E394" s="12"/>
      <c r="F394" s="12"/>
      <c r="G394" s="76"/>
      <c r="M394" s="117"/>
    </row>
    <row r="395" spans="2:13" s="2" customFormat="1" ht="15" customHeight="1">
      <c r="B395" s="12" t="s">
        <v>236</v>
      </c>
      <c r="C395" s="12" t="s">
        <v>236</v>
      </c>
      <c r="D395" s="12" t="s">
        <v>238</v>
      </c>
      <c r="E395" s="12" t="s">
        <v>246</v>
      </c>
      <c r="F395" s="12"/>
      <c r="G395" s="69" t="s">
        <v>247</v>
      </c>
      <c r="M395" s="117">
        <f>M399</f>
        <v>96</v>
      </c>
    </row>
    <row r="396" spans="2:13" s="2" customFormat="1" ht="15" customHeight="1">
      <c r="B396" s="12"/>
      <c r="C396" s="12"/>
      <c r="D396" s="12"/>
      <c r="E396" s="12"/>
      <c r="F396" s="12"/>
      <c r="G396" s="234" t="s">
        <v>352</v>
      </c>
      <c r="H396" s="215"/>
      <c r="I396" s="215"/>
      <c r="J396" s="215"/>
      <c r="K396" s="215"/>
      <c r="L396" s="215"/>
      <c r="M396" s="117"/>
    </row>
    <row r="397" spans="2:13" s="2" customFormat="1" ht="15" customHeight="1">
      <c r="B397" s="12"/>
      <c r="C397" s="12"/>
      <c r="D397" s="12"/>
      <c r="E397" s="12"/>
      <c r="F397" s="12"/>
      <c r="G397" s="215"/>
      <c r="H397" s="215"/>
      <c r="I397" s="215"/>
      <c r="J397" s="215"/>
      <c r="K397" s="215"/>
      <c r="L397" s="215"/>
      <c r="M397" s="117"/>
    </row>
    <row r="398" spans="2:13" s="2" customFormat="1" ht="15" customHeight="1">
      <c r="B398" s="12" t="s">
        <v>236</v>
      </c>
      <c r="C398" s="12" t="s">
        <v>236</v>
      </c>
      <c r="D398" s="12" t="s">
        <v>242</v>
      </c>
      <c r="E398" s="12" t="s">
        <v>246</v>
      </c>
      <c r="F398" s="12"/>
      <c r="G398" s="69" t="s">
        <v>355</v>
      </c>
      <c r="M398" s="121"/>
    </row>
    <row r="399" spans="2:13" s="2" customFormat="1" ht="15" customHeight="1">
      <c r="B399" s="12"/>
      <c r="C399" s="12"/>
      <c r="D399" s="12"/>
      <c r="E399" s="12"/>
      <c r="F399" s="12"/>
      <c r="G399" s="69" t="s">
        <v>353</v>
      </c>
      <c r="M399" s="121">
        <f>M400+M401+M402+M403</f>
        <v>96</v>
      </c>
    </row>
    <row r="400" spans="2:13" s="2" customFormat="1" ht="15" customHeight="1" hidden="1">
      <c r="B400" s="12" t="s">
        <v>236</v>
      </c>
      <c r="C400" s="12" t="s">
        <v>236</v>
      </c>
      <c r="D400" s="12" t="s">
        <v>242</v>
      </c>
      <c r="E400" s="12" t="s">
        <v>246</v>
      </c>
      <c r="F400" s="12" t="s">
        <v>273</v>
      </c>
      <c r="G400" s="2" t="s">
        <v>274</v>
      </c>
      <c r="M400" s="117">
        <f>M408+M416</f>
        <v>0</v>
      </c>
    </row>
    <row r="401" spans="2:13" s="2" customFormat="1" ht="15" customHeight="1" hidden="1">
      <c r="B401" s="12" t="s">
        <v>236</v>
      </c>
      <c r="C401" s="12" t="s">
        <v>236</v>
      </c>
      <c r="D401" s="12" t="s">
        <v>242</v>
      </c>
      <c r="E401" s="12" t="s">
        <v>246</v>
      </c>
      <c r="F401" s="12" t="s">
        <v>47</v>
      </c>
      <c r="G401" s="36" t="s">
        <v>48</v>
      </c>
      <c r="M401" s="121">
        <f>M409+M417</f>
        <v>0</v>
      </c>
    </row>
    <row r="402" spans="2:13" s="2" customFormat="1" ht="15" customHeight="1" hidden="1">
      <c r="B402" s="12" t="s">
        <v>236</v>
      </c>
      <c r="C402" s="12" t="s">
        <v>236</v>
      </c>
      <c r="D402" s="12" t="s">
        <v>242</v>
      </c>
      <c r="E402" s="12" t="s">
        <v>246</v>
      </c>
      <c r="F402" s="12" t="s">
        <v>90</v>
      </c>
      <c r="G402" s="36" t="s">
        <v>48</v>
      </c>
      <c r="M402" s="121">
        <f>M410+M418</f>
        <v>0</v>
      </c>
    </row>
    <row r="403" spans="2:13" s="2" customFormat="1" ht="15" customHeight="1" hidden="1">
      <c r="B403" s="12" t="s">
        <v>236</v>
      </c>
      <c r="C403" s="12" t="s">
        <v>236</v>
      </c>
      <c r="D403" s="12" t="s">
        <v>242</v>
      </c>
      <c r="E403" s="12" t="s">
        <v>246</v>
      </c>
      <c r="F403" s="12" t="s">
        <v>94</v>
      </c>
      <c r="G403" s="36" t="s">
        <v>48</v>
      </c>
      <c r="M403" s="121">
        <f>M411+M419</f>
        <v>96</v>
      </c>
    </row>
    <row r="404" spans="2:13" s="2" customFormat="1" ht="15" customHeight="1">
      <c r="B404" s="12"/>
      <c r="C404" s="12"/>
      <c r="D404" s="12"/>
      <c r="E404" s="12"/>
      <c r="F404" s="12"/>
      <c r="M404" s="121"/>
    </row>
    <row r="405" spans="2:13" s="2" customFormat="1" ht="15" customHeight="1">
      <c r="B405" s="12" t="s">
        <v>236</v>
      </c>
      <c r="C405" s="12" t="s">
        <v>236</v>
      </c>
      <c r="D405" s="12" t="s">
        <v>244</v>
      </c>
      <c r="E405" s="12" t="s">
        <v>246</v>
      </c>
      <c r="F405" s="12"/>
      <c r="G405" s="69" t="s">
        <v>354</v>
      </c>
      <c r="M405" s="121"/>
    </row>
    <row r="406" spans="2:13" s="2" customFormat="1" ht="15" customHeight="1">
      <c r="B406" s="12"/>
      <c r="C406" s="12"/>
      <c r="D406" s="12"/>
      <c r="E406" s="12"/>
      <c r="F406" s="12"/>
      <c r="G406" s="69" t="s">
        <v>353</v>
      </c>
      <c r="M406" s="121"/>
    </row>
    <row r="407" spans="2:13" s="2" customFormat="1" ht="15" customHeight="1">
      <c r="B407" s="12"/>
      <c r="C407" s="12"/>
      <c r="D407" s="12"/>
      <c r="E407" s="12"/>
      <c r="F407" s="12"/>
      <c r="G407" s="189" t="s">
        <v>349</v>
      </c>
      <c r="M407" s="121">
        <f>M408+M409+M410+M411</f>
        <v>96</v>
      </c>
    </row>
    <row r="408" spans="2:13" s="2" customFormat="1" ht="15" customHeight="1" hidden="1">
      <c r="B408" s="12" t="s">
        <v>236</v>
      </c>
      <c r="C408" s="12" t="s">
        <v>236</v>
      </c>
      <c r="D408" s="12" t="s">
        <v>244</v>
      </c>
      <c r="E408" s="12" t="s">
        <v>246</v>
      </c>
      <c r="F408" s="12" t="s">
        <v>273</v>
      </c>
      <c r="G408" s="2" t="s">
        <v>274</v>
      </c>
      <c r="M408" s="117"/>
    </row>
    <row r="409" spans="2:13" s="2" customFormat="1" ht="15" customHeight="1" hidden="1">
      <c r="B409" s="12" t="s">
        <v>236</v>
      </c>
      <c r="C409" s="12" t="s">
        <v>236</v>
      </c>
      <c r="D409" s="12" t="s">
        <v>244</v>
      </c>
      <c r="E409" s="12" t="s">
        <v>246</v>
      </c>
      <c r="F409" s="12" t="s">
        <v>47</v>
      </c>
      <c r="G409" s="36" t="s">
        <v>48</v>
      </c>
      <c r="M409" s="121"/>
    </row>
    <row r="410" spans="2:13" s="2" customFormat="1" ht="15" customHeight="1" hidden="1">
      <c r="B410" s="12" t="s">
        <v>236</v>
      </c>
      <c r="C410" s="12" t="s">
        <v>236</v>
      </c>
      <c r="D410" s="12" t="s">
        <v>244</v>
      </c>
      <c r="E410" s="12" t="s">
        <v>246</v>
      </c>
      <c r="F410" s="12" t="s">
        <v>90</v>
      </c>
      <c r="G410" s="36" t="s">
        <v>48</v>
      </c>
      <c r="M410" s="121"/>
    </row>
    <row r="411" spans="2:14" s="2" customFormat="1" ht="15" customHeight="1" hidden="1">
      <c r="B411" s="12" t="s">
        <v>236</v>
      </c>
      <c r="C411" s="12" t="s">
        <v>236</v>
      </c>
      <c r="D411" s="12" t="s">
        <v>244</v>
      </c>
      <c r="E411" s="12" t="s">
        <v>246</v>
      </c>
      <c r="F411" s="12" t="s">
        <v>94</v>
      </c>
      <c r="G411" s="36" t="s">
        <v>48</v>
      </c>
      <c r="M411" s="121">
        <v>96</v>
      </c>
      <c r="N411" s="139"/>
    </row>
    <row r="412" spans="2:13" s="2" customFormat="1" ht="15" customHeight="1">
      <c r="B412" s="12"/>
      <c r="C412" s="12"/>
      <c r="D412" s="12"/>
      <c r="E412" s="12"/>
      <c r="F412" s="12"/>
      <c r="G412" s="76"/>
      <c r="M412" s="121"/>
    </row>
    <row r="413" spans="2:13" s="2" customFormat="1" ht="15" customHeight="1">
      <c r="B413" s="12" t="s">
        <v>236</v>
      </c>
      <c r="C413" s="12" t="s">
        <v>236</v>
      </c>
      <c r="D413" s="12" t="s">
        <v>245</v>
      </c>
      <c r="E413" s="12" t="s">
        <v>246</v>
      </c>
      <c r="F413" s="12"/>
      <c r="G413" s="150" t="s">
        <v>272</v>
      </c>
      <c r="M413" s="117"/>
    </row>
    <row r="414" spans="2:13" s="2" customFormat="1" ht="15" customHeight="1">
      <c r="B414" s="12"/>
      <c r="C414" s="12"/>
      <c r="D414" s="12"/>
      <c r="E414" s="12"/>
      <c r="F414" s="12"/>
      <c r="G414" s="150" t="s">
        <v>243</v>
      </c>
      <c r="M414" s="117"/>
    </row>
    <row r="415" spans="2:13" s="2" customFormat="1" ht="15" customHeight="1">
      <c r="B415" s="12"/>
      <c r="C415" s="12"/>
      <c r="D415" s="12"/>
      <c r="E415" s="12"/>
      <c r="F415" s="12"/>
      <c r="G415" s="76" t="s">
        <v>351</v>
      </c>
      <c r="M415" s="117">
        <f>M416+M417+M418+M419</f>
        <v>0</v>
      </c>
    </row>
    <row r="416" spans="2:13" s="2" customFormat="1" ht="15" customHeight="1" hidden="1">
      <c r="B416" s="12" t="s">
        <v>236</v>
      </c>
      <c r="C416" s="12" t="s">
        <v>236</v>
      </c>
      <c r="D416" s="12" t="s">
        <v>245</v>
      </c>
      <c r="E416" s="12" t="s">
        <v>246</v>
      </c>
      <c r="F416" s="12" t="s">
        <v>273</v>
      </c>
      <c r="G416" s="2" t="s">
        <v>274</v>
      </c>
      <c r="M416" s="117"/>
    </row>
    <row r="417" spans="2:13" s="2" customFormat="1" ht="15" customHeight="1" hidden="1">
      <c r="B417" s="12" t="s">
        <v>236</v>
      </c>
      <c r="C417" s="12" t="s">
        <v>236</v>
      </c>
      <c r="D417" s="12" t="s">
        <v>245</v>
      </c>
      <c r="E417" s="12" t="s">
        <v>246</v>
      </c>
      <c r="F417" s="12" t="s">
        <v>47</v>
      </c>
      <c r="G417" s="36" t="s">
        <v>48</v>
      </c>
      <c r="M417" s="121"/>
    </row>
    <row r="418" spans="2:13" s="2" customFormat="1" ht="15" customHeight="1" hidden="1">
      <c r="B418" s="12" t="s">
        <v>236</v>
      </c>
      <c r="C418" s="12" t="s">
        <v>236</v>
      </c>
      <c r="D418" s="12" t="s">
        <v>245</v>
      </c>
      <c r="E418" s="12" t="s">
        <v>246</v>
      </c>
      <c r="F418" s="12" t="s">
        <v>90</v>
      </c>
      <c r="G418" s="36" t="s">
        <v>48</v>
      </c>
      <c r="M418" s="121"/>
    </row>
    <row r="419" spans="2:13" s="2" customFormat="1" ht="15" customHeight="1" hidden="1">
      <c r="B419" s="12" t="s">
        <v>236</v>
      </c>
      <c r="C419" s="12" t="s">
        <v>236</v>
      </c>
      <c r="D419" s="12" t="s">
        <v>245</v>
      </c>
      <c r="E419" s="12" t="s">
        <v>246</v>
      </c>
      <c r="F419" s="12" t="s">
        <v>94</v>
      </c>
      <c r="G419" s="36" t="s">
        <v>48</v>
      </c>
      <c r="M419" s="121"/>
    </row>
    <row r="420" spans="2:13" s="2" customFormat="1" ht="15.75" hidden="1">
      <c r="B420" s="12"/>
      <c r="C420" s="12"/>
      <c r="D420" s="12"/>
      <c r="E420" s="12"/>
      <c r="F420" s="12"/>
      <c r="M420" s="117"/>
    </row>
    <row r="421" spans="2:13" s="2" customFormat="1" ht="15" customHeight="1">
      <c r="B421" s="12"/>
      <c r="C421" s="12"/>
      <c r="D421" s="12"/>
      <c r="E421" s="12"/>
      <c r="F421" s="12"/>
      <c r="G421" s="17"/>
      <c r="M421" s="117"/>
    </row>
    <row r="422" spans="2:13" ht="15.75">
      <c r="B422" s="12" t="s">
        <v>118</v>
      </c>
      <c r="C422" s="12" t="s">
        <v>12</v>
      </c>
      <c r="D422" s="12"/>
      <c r="E422" s="12"/>
      <c r="F422" s="12"/>
      <c r="G422" s="13" t="s">
        <v>119</v>
      </c>
      <c r="H422" s="2"/>
      <c r="I422" s="2"/>
      <c r="J422" s="2"/>
      <c r="K422" s="2"/>
      <c r="L422" s="2"/>
      <c r="M422" s="117"/>
    </row>
    <row r="423" spans="2:13" ht="15.75">
      <c r="B423" s="12"/>
      <c r="C423" s="12"/>
      <c r="D423" s="12"/>
      <c r="E423" s="12"/>
      <c r="F423" s="12"/>
      <c r="G423" s="13" t="s">
        <v>120</v>
      </c>
      <c r="H423" s="2"/>
      <c r="I423" s="2"/>
      <c r="J423" s="2"/>
      <c r="K423" s="2"/>
      <c r="L423" s="2"/>
      <c r="M423" s="117">
        <f>M425+M445</f>
        <v>2180</v>
      </c>
    </row>
    <row r="424" spans="2:13" ht="13.5" customHeight="1">
      <c r="B424" s="12"/>
      <c r="C424" s="12"/>
      <c r="D424" s="12"/>
      <c r="E424" s="12"/>
      <c r="F424" s="12"/>
      <c r="G424" s="13"/>
      <c r="H424" s="2"/>
      <c r="I424" s="2"/>
      <c r="J424" s="2"/>
      <c r="K424" s="2"/>
      <c r="L424" s="2"/>
      <c r="M424" s="117"/>
    </row>
    <row r="425" spans="2:13" s="2" customFormat="1" ht="15" customHeight="1">
      <c r="B425" s="12" t="s">
        <v>118</v>
      </c>
      <c r="C425" s="12" t="s">
        <v>60</v>
      </c>
      <c r="D425" s="12"/>
      <c r="E425" s="12"/>
      <c r="F425" s="12"/>
      <c r="G425" s="13" t="s">
        <v>121</v>
      </c>
      <c r="M425" s="117">
        <f>M429</f>
        <v>605</v>
      </c>
    </row>
    <row r="426" spans="2:13" s="2" customFormat="1" ht="15.75">
      <c r="B426" s="12" t="s">
        <v>118</v>
      </c>
      <c r="C426" s="12" t="s">
        <v>60</v>
      </c>
      <c r="D426" s="12" t="s">
        <v>251</v>
      </c>
      <c r="E426" s="12"/>
      <c r="F426" s="12"/>
      <c r="G426" s="23" t="s">
        <v>122</v>
      </c>
      <c r="M426" s="117"/>
    </row>
    <row r="427" spans="2:13" s="2" customFormat="1" ht="15.75">
      <c r="B427" s="12"/>
      <c r="C427" s="12"/>
      <c r="D427" s="12"/>
      <c r="E427" s="12"/>
      <c r="F427" s="12"/>
      <c r="G427" s="23" t="s">
        <v>123</v>
      </c>
      <c r="M427" s="117"/>
    </row>
    <row r="428" spans="2:13" ht="15.75">
      <c r="B428" s="12" t="s">
        <v>118</v>
      </c>
      <c r="C428" s="12" t="s">
        <v>60</v>
      </c>
      <c r="D428" s="12" t="s">
        <v>251</v>
      </c>
      <c r="E428" s="12" t="s">
        <v>124</v>
      </c>
      <c r="F428" s="12"/>
      <c r="G428" s="17" t="s">
        <v>125</v>
      </c>
      <c r="H428" s="2"/>
      <c r="I428" s="2"/>
      <c r="J428" s="2"/>
      <c r="M428" s="117"/>
    </row>
    <row r="429" spans="2:13" s="2" customFormat="1" ht="15.75">
      <c r="B429" s="12"/>
      <c r="C429" s="12"/>
      <c r="D429" s="12"/>
      <c r="E429" s="12"/>
      <c r="F429" s="12"/>
      <c r="G429" s="17" t="s">
        <v>126</v>
      </c>
      <c r="M429" s="117">
        <f>M431+M437</f>
        <v>605</v>
      </c>
    </row>
    <row r="430" spans="2:13" s="2" customFormat="1" ht="12.75" customHeight="1">
      <c r="B430" s="12"/>
      <c r="C430" s="12"/>
      <c r="D430" s="12"/>
      <c r="E430" s="12"/>
      <c r="F430" s="12"/>
      <c r="G430" s="192" t="s">
        <v>103</v>
      </c>
      <c r="M430" s="117"/>
    </row>
    <row r="431" spans="2:13" s="2" customFormat="1" ht="12.75" customHeight="1">
      <c r="B431" s="12"/>
      <c r="C431" s="12"/>
      <c r="D431" s="12"/>
      <c r="E431" s="12"/>
      <c r="F431" s="12"/>
      <c r="G431" s="207" t="s">
        <v>370</v>
      </c>
      <c r="M431" s="210">
        <v>355</v>
      </c>
    </row>
    <row r="432" spans="2:13" s="2" customFormat="1" ht="12.75" customHeight="1">
      <c r="B432" s="12"/>
      <c r="C432" s="12"/>
      <c r="D432" s="12"/>
      <c r="E432" s="12"/>
      <c r="F432" s="12"/>
      <c r="G432" s="208" t="s">
        <v>38</v>
      </c>
      <c r="M432" s="210"/>
    </row>
    <row r="433" spans="2:13" s="2" customFormat="1" ht="12.75" customHeight="1">
      <c r="B433" s="12"/>
      <c r="C433" s="12"/>
      <c r="D433" s="12"/>
      <c r="E433" s="12"/>
      <c r="F433" s="12"/>
      <c r="G433" s="207" t="s">
        <v>371</v>
      </c>
      <c r="M433" s="210">
        <v>355</v>
      </c>
    </row>
    <row r="434" spans="2:13" s="2" customFormat="1" ht="12.75" customHeight="1">
      <c r="B434" s="12"/>
      <c r="C434" s="12"/>
      <c r="D434" s="12"/>
      <c r="E434" s="12"/>
      <c r="F434" s="12"/>
      <c r="G434" s="209" t="s">
        <v>372</v>
      </c>
      <c r="M434" s="211">
        <v>300</v>
      </c>
    </row>
    <row r="435" spans="2:13" s="2" customFormat="1" ht="12.75" customHeight="1">
      <c r="B435" s="12"/>
      <c r="C435" s="12"/>
      <c r="D435" s="12"/>
      <c r="E435" s="12"/>
      <c r="F435" s="12"/>
      <c r="G435" s="209" t="s">
        <v>373</v>
      </c>
      <c r="H435"/>
      <c r="I435"/>
      <c r="J435"/>
      <c r="K435"/>
      <c r="L435"/>
      <c r="M435" s="211">
        <v>55</v>
      </c>
    </row>
    <row r="436" spans="2:13" s="2" customFormat="1" ht="15.75">
      <c r="B436" s="12"/>
      <c r="C436" s="12"/>
      <c r="D436" s="12"/>
      <c r="E436" s="12"/>
      <c r="F436" s="12"/>
      <c r="G436" s="214" t="s">
        <v>374</v>
      </c>
      <c r="H436" s="215"/>
      <c r="I436" s="215"/>
      <c r="J436" s="215"/>
      <c r="K436" s="215"/>
      <c r="L436" s="215"/>
      <c r="M436" s="117"/>
    </row>
    <row r="437" spans="2:13" s="2" customFormat="1" ht="15.75">
      <c r="B437" s="12"/>
      <c r="C437" s="12"/>
      <c r="D437" s="12"/>
      <c r="E437" s="12"/>
      <c r="F437" s="12"/>
      <c r="G437" s="215"/>
      <c r="H437" s="215"/>
      <c r="I437" s="215"/>
      <c r="J437" s="215"/>
      <c r="K437" s="215"/>
      <c r="L437" s="215"/>
      <c r="M437" s="117">
        <v>250</v>
      </c>
    </row>
    <row r="438" spans="2:13" ht="15" customHeight="1">
      <c r="B438" s="12"/>
      <c r="C438" s="12"/>
      <c r="D438" s="12"/>
      <c r="E438" s="12"/>
      <c r="F438" s="12"/>
      <c r="G438" s="62" t="s">
        <v>38</v>
      </c>
      <c r="H438" s="2"/>
      <c r="I438" s="2"/>
      <c r="J438" s="2"/>
      <c r="K438" s="2"/>
      <c r="L438" s="2"/>
      <c r="M438" s="117"/>
    </row>
    <row r="439" spans="2:13" ht="15" customHeight="1">
      <c r="B439" s="12"/>
      <c r="C439" s="12"/>
      <c r="D439" s="12"/>
      <c r="E439" s="12"/>
      <c r="F439" s="12"/>
      <c r="G439" s="216" t="s">
        <v>375</v>
      </c>
      <c r="H439" s="216"/>
      <c r="I439" s="216"/>
      <c r="J439" s="216"/>
      <c r="K439" s="216"/>
      <c r="L439" s="216"/>
      <c r="M439" s="117"/>
    </row>
    <row r="440" spans="2:12" ht="15" customHeight="1">
      <c r="B440" s="12"/>
      <c r="C440" s="12"/>
      <c r="D440" s="12"/>
      <c r="E440" s="12"/>
      <c r="F440" s="12"/>
      <c r="G440" s="216"/>
      <c r="H440" s="216"/>
      <c r="I440" s="216"/>
      <c r="J440" s="216"/>
      <c r="K440" s="216"/>
      <c r="L440" s="216"/>
    </row>
    <row r="441" spans="2:13" ht="15" customHeight="1">
      <c r="B441" s="12"/>
      <c r="C441" s="12"/>
      <c r="D441" s="12"/>
      <c r="E441" s="12"/>
      <c r="F441" s="12"/>
      <c r="G441" s="216"/>
      <c r="H441" s="216"/>
      <c r="I441" s="216"/>
      <c r="J441" s="216"/>
      <c r="K441" s="216"/>
      <c r="L441" s="216"/>
      <c r="M441" s="191">
        <v>59</v>
      </c>
    </row>
    <row r="442" spans="2:13" ht="15" customHeight="1">
      <c r="B442" s="12"/>
      <c r="C442" s="12"/>
      <c r="D442" s="12"/>
      <c r="E442" s="12"/>
      <c r="F442" s="12"/>
      <c r="G442" s="108"/>
      <c r="H442" s="108"/>
      <c r="I442" s="108"/>
      <c r="J442" s="108"/>
      <c r="K442" s="108"/>
      <c r="L442" s="108"/>
      <c r="M442" s="191"/>
    </row>
    <row r="443" spans="2:13" ht="15.75">
      <c r="B443" s="12" t="s">
        <v>118</v>
      </c>
      <c r="C443" s="12" t="s">
        <v>127</v>
      </c>
      <c r="D443" s="12"/>
      <c r="E443" s="12"/>
      <c r="F443" s="12"/>
      <c r="G443" s="13" t="s">
        <v>128</v>
      </c>
      <c r="H443" s="2"/>
      <c r="I443" s="2"/>
      <c r="J443" s="2"/>
      <c r="K443" s="2"/>
      <c r="L443" s="2"/>
      <c r="M443" s="117"/>
    </row>
    <row r="444" spans="2:13" ht="15.75">
      <c r="B444" s="12"/>
      <c r="C444" s="12"/>
      <c r="D444" s="12"/>
      <c r="E444" s="12"/>
      <c r="F444" s="12"/>
      <c r="G444" s="13" t="s">
        <v>129</v>
      </c>
      <c r="H444" s="2"/>
      <c r="I444" s="2"/>
      <c r="J444" s="2"/>
      <c r="K444" s="2"/>
      <c r="L444" s="2"/>
      <c r="M444" s="117"/>
    </row>
    <row r="445" spans="2:13" s="2" customFormat="1" ht="15.75">
      <c r="B445" s="12"/>
      <c r="C445" s="12"/>
      <c r="D445" s="12"/>
      <c r="E445" s="12"/>
      <c r="F445" s="12"/>
      <c r="G445" s="13" t="s">
        <v>130</v>
      </c>
      <c r="M445" s="117">
        <f>M449</f>
        <v>1575</v>
      </c>
    </row>
    <row r="446" spans="2:13" s="2" customFormat="1" ht="15.75">
      <c r="B446" s="12" t="s">
        <v>118</v>
      </c>
      <c r="C446" s="12" t="s">
        <v>127</v>
      </c>
      <c r="D446" s="12" t="s">
        <v>131</v>
      </c>
      <c r="E446" s="12"/>
      <c r="F446" s="12"/>
      <c r="G446" s="196" t="s">
        <v>132</v>
      </c>
      <c r="M446" s="117"/>
    </row>
    <row r="447" spans="2:13" s="2" customFormat="1" ht="15.75">
      <c r="B447" s="12"/>
      <c r="C447" s="12"/>
      <c r="D447" s="12"/>
      <c r="E447" s="12"/>
      <c r="F447" s="12"/>
      <c r="G447" s="196" t="s">
        <v>133</v>
      </c>
      <c r="M447" s="117"/>
    </row>
    <row r="448" spans="2:13" s="2" customFormat="1" ht="15.75">
      <c r="B448" s="12" t="s">
        <v>118</v>
      </c>
      <c r="C448" s="12" t="s">
        <v>127</v>
      </c>
      <c r="D448" s="12" t="s">
        <v>252</v>
      </c>
      <c r="E448" s="12" t="s">
        <v>124</v>
      </c>
      <c r="F448" s="12"/>
      <c r="G448" s="197" t="s">
        <v>125</v>
      </c>
      <c r="M448" s="117"/>
    </row>
    <row r="449" spans="2:13" ht="15.75">
      <c r="B449" s="12"/>
      <c r="C449" s="12"/>
      <c r="D449" s="12"/>
      <c r="E449" s="12"/>
      <c r="F449" s="12"/>
      <c r="G449" s="197" t="s">
        <v>134</v>
      </c>
      <c r="H449" s="2"/>
      <c r="I449" s="2"/>
      <c r="J449" s="2"/>
      <c r="M449" s="117">
        <f>M453</f>
        <v>1575</v>
      </c>
    </row>
    <row r="450" spans="2:13" s="2" customFormat="1" ht="15.75" hidden="1">
      <c r="B450" s="12" t="s">
        <v>118</v>
      </c>
      <c r="C450" s="12" t="s">
        <v>127</v>
      </c>
      <c r="D450" s="12" t="s">
        <v>252</v>
      </c>
      <c r="E450" s="12" t="s">
        <v>124</v>
      </c>
      <c r="F450" s="12" t="s">
        <v>47</v>
      </c>
      <c r="G450" s="2" t="s">
        <v>48</v>
      </c>
      <c r="M450" s="117"/>
    </row>
    <row r="451" spans="2:13" s="2" customFormat="1" ht="15.75">
      <c r="B451" s="12"/>
      <c r="C451" s="12"/>
      <c r="D451" s="12"/>
      <c r="E451" s="12"/>
      <c r="F451" s="12"/>
      <c r="G451" s="62" t="s">
        <v>38</v>
      </c>
      <c r="M451" s="117"/>
    </row>
    <row r="452" spans="2:13" s="2" customFormat="1" ht="15" customHeight="1">
      <c r="B452" s="12"/>
      <c r="C452" s="12"/>
      <c r="D452" s="12"/>
      <c r="E452" s="12"/>
      <c r="F452" s="12"/>
      <c r="G452" s="214" t="s">
        <v>356</v>
      </c>
      <c r="H452" s="214"/>
      <c r="I452" s="214"/>
      <c r="J452" s="214"/>
      <c r="K452" s="214"/>
      <c r="L452" s="214"/>
      <c r="M452" s="117"/>
    </row>
    <row r="453" spans="2:13" s="2" customFormat="1" ht="15.75">
      <c r="B453" s="12"/>
      <c r="C453" s="12"/>
      <c r="D453" s="12"/>
      <c r="E453" s="12"/>
      <c r="F453" s="12"/>
      <c r="G453" s="214"/>
      <c r="H453" s="214"/>
      <c r="I453" s="214"/>
      <c r="J453" s="214"/>
      <c r="K453" s="214"/>
      <c r="L453" s="214"/>
      <c r="M453" s="117">
        <f>M455+M456+M457+M458+M460+M462+M464+M465+M468+M470+47</f>
        <v>1575</v>
      </c>
    </row>
    <row r="454" spans="2:13" s="2" customFormat="1" ht="15.75">
      <c r="B454" s="12"/>
      <c r="C454" s="12"/>
      <c r="D454" s="12"/>
      <c r="E454" s="12"/>
      <c r="F454" s="12"/>
      <c r="G454" s="192" t="s">
        <v>103</v>
      </c>
      <c r="M454" s="117"/>
    </row>
    <row r="455" spans="2:13" s="2" customFormat="1" ht="15.75">
      <c r="B455" s="12"/>
      <c r="C455" s="12"/>
      <c r="D455" s="12"/>
      <c r="E455" s="12"/>
      <c r="F455" s="12"/>
      <c r="G455" s="193" t="s">
        <v>171</v>
      </c>
      <c r="M455" s="119">
        <v>209</v>
      </c>
    </row>
    <row r="456" spans="2:13" s="2" customFormat="1" ht="15.75">
      <c r="B456" s="12"/>
      <c r="C456" s="12"/>
      <c r="D456" s="12"/>
      <c r="E456" s="12"/>
      <c r="F456" s="12"/>
      <c r="G456" s="193" t="s">
        <v>172</v>
      </c>
      <c r="M456" s="119">
        <v>740</v>
      </c>
    </row>
    <row r="457" spans="2:13" s="2" customFormat="1" ht="15.75">
      <c r="B457" s="12"/>
      <c r="C457" s="12"/>
      <c r="D457" s="12"/>
      <c r="E457" s="12"/>
      <c r="F457" s="12"/>
      <c r="G457" s="193" t="s">
        <v>173</v>
      </c>
      <c r="M457" s="119">
        <v>579</v>
      </c>
    </row>
    <row r="458" spans="2:13" s="2" customFormat="1" ht="15.75" hidden="1">
      <c r="B458" s="12"/>
      <c r="C458" s="12"/>
      <c r="D458" s="12"/>
      <c r="E458" s="12"/>
      <c r="F458" s="12"/>
      <c r="G458" s="146" t="s">
        <v>174</v>
      </c>
      <c r="M458" s="117">
        <f>55-55</f>
        <v>0</v>
      </c>
    </row>
    <row r="459" spans="2:13" s="63" customFormat="1" ht="15.75" hidden="1">
      <c r="B459" s="12"/>
      <c r="C459" s="12"/>
      <c r="D459" s="12"/>
      <c r="E459" s="12"/>
      <c r="F459" s="12"/>
      <c r="G459" s="146" t="s">
        <v>175</v>
      </c>
      <c r="M459" s="117"/>
    </row>
    <row r="460" spans="2:13" s="63" customFormat="1" ht="15.75" hidden="1">
      <c r="B460" s="12"/>
      <c r="C460" s="12"/>
      <c r="D460" s="12"/>
      <c r="E460" s="12"/>
      <c r="F460" s="12"/>
      <c r="G460" s="146" t="s">
        <v>176</v>
      </c>
      <c r="M460" s="117">
        <f>35-35</f>
        <v>0</v>
      </c>
    </row>
    <row r="461" spans="2:13" s="63" customFormat="1" ht="15.75" hidden="1">
      <c r="B461" s="12"/>
      <c r="C461" s="12"/>
      <c r="D461" s="12"/>
      <c r="E461" s="12"/>
      <c r="F461" s="12"/>
      <c r="G461" s="146" t="s">
        <v>177</v>
      </c>
      <c r="M461" s="117"/>
    </row>
    <row r="462" spans="2:13" s="63" customFormat="1" ht="15.75" hidden="1">
      <c r="B462" s="12"/>
      <c r="C462" s="12"/>
      <c r="D462" s="12"/>
      <c r="E462" s="12"/>
      <c r="F462" s="12"/>
      <c r="G462" s="146" t="s">
        <v>178</v>
      </c>
      <c r="M462" s="117">
        <f>55-55</f>
        <v>0</v>
      </c>
    </row>
    <row r="463" spans="2:13" s="63" customFormat="1" ht="15.75" hidden="1">
      <c r="B463" s="12"/>
      <c r="C463" s="12"/>
      <c r="D463" s="12"/>
      <c r="E463" s="12"/>
      <c r="F463" s="12"/>
      <c r="G463" s="146" t="s">
        <v>179</v>
      </c>
      <c r="M463" s="117"/>
    </row>
    <row r="464" spans="2:13" s="63" customFormat="1" ht="15.75" hidden="1">
      <c r="B464" s="12"/>
      <c r="C464" s="12"/>
      <c r="D464" s="12"/>
      <c r="E464" s="12"/>
      <c r="F464" s="12"/>
      <c r="G464" s="146" t="s">
        <v>180</v>
      </c>
      <c r="M464" s="117"/>
    </row>
    <row r="465" spans="2:13" s="2" customFormat="1" ht="15.75" hidden="1">
      <c r="B465" s="12"/>
      <c r="C465" s="12"/>
      <c r="D465" s="12"/>
      <c r="E465" s="12"/>
      <c r="F465" s="12"/>
      <c r="G465" s="146" t="s">
        <v>181</v>
      </c>
      <c r="M465" s="117">
        <f>100-100</f>
        <v>0</v>
      </c>
    </row>
    <row r="466" spans="2:13" s="2" customFormat="1" ht="15.75" hidden="1">
      <c r="B466" s="12"/>
      <c r="C466" s="12"/>
      <c r="D466" s="12"/>
      <c r="E466" s="12"/>
      <c r="F466" s="12"/>
      <c r="G466" s="146" t="s">
        <v>182</v>
      </c>
      <c r="M466" s="117"/>
    </row>
    <row r="467" spans="2:13" s="2" customFormat="1" ht="15.75" hidden="1">
      <c r="B467" s="12"/>
      <c r="C467" s="12"/>
      <c r="D467" s="12"/>
      <c r="E467" s="12"/>
      <c r="F467" s="12"/>
      <c r="G467" s="146" t="s">
        <v>183</v>
      </c>
      <c r="M467" s="117"/>
    </row>
    <row r="468" spans="2:13" s="2" customFormat="1" ht="15.75" hidden="1">
      <c r="B468" s="12"/>
      <c r="C468" s="12"/>
      <c r="D468" s="12"/>
      <c r="E468" s="12"/>
      <c r="F468" s="12"/>
      <c r="G468" s="64" t="s">
        <v>184</v>
      </c>
      <c r="M468" s="117"/>
    </row>
    <row r="469" spans="2:13" s="2" customFormat="1" ht="15.75" hidden="1">
      <c r="B469" s="12"/>
      <c r="C469" s="12"/>
      <c r="D469" s="12"/>
      <c r="E469" s="12"/>
      <c r="F469" s="12"/>
      <c r="G469" s="146" t="s">
        <v>224</v>
      </c>
      <c r="M469" s="117"/>
    </row>
    <row r="470" spans="2:13" s="2" customFormat="1" ht="15.75" hidden="1">
      <c r="B470" s="12"/>
      <c r="C470" s="12"/>
      <c r="D470" s="12"/>
      <c r="E470" s="12"/>
      <c r="F470" s="12"/>
      <c r="G470" s="146" t="s">
        <v>185</v>
      </c>
      <c r="M470" s="117"/>
    </row>
    <row r="471" spans="2:13" s="2" customFormat="1" ht="15.75" hidden="1">
      <c r="B471" s="12"/>
      <c r="C471" s="12"/>
      <c r="D471" s="12"/>
      <c r="E471" s="12"/>
      <c r="F471" s="12"/>
      <c r="G471" s="147" t="s">
        <v>135</v>
      </c>
      <c r="L471" s="1"/>
      <c r="M471" s="117"/>
    </row>
    <row r="472" spans="2:13" s="2" customFormat="1" ht="15.75" hidden="1">
      <c r="B472" s="12"/>
      <c r="C472" s="12"/>
      <c r="D472" s="12"/>
      <c r="E472" s="12"/>
      <c r="F472" s="12"/>
      <c r="L472" s="1"/>
      <c r="M472" s="117"/>
    </row>
    <row r="473" spans="2:14" s="2" customFormat="1" ht="15.75">
      <c r="B473" s="12"/>
      <c r="C473" s="12"/>
      <c r="D473" s="12"/>
      <c r="E473" s="12"/>
      <c r="F473" s="12"/>
      <c r="G473" s="47"/>
      <c r="L473" s="1"/>
      <c r="M473" s="117"/>
      <c r="N473" s="53"/>
    </row>
    <row r="474" spans="2:13" s="2" customFormat="1" ht="15.75">
      <c r="B474" s="12" t="s">
        <v>116</v>
      </c>
      <c r="C474" s="12" t="s">
        <v>12</v>
      </c>
      <c r="D474" s="12"/>
      <c r="E474" s="12"/>
      <c r="F474" s="12"/>
      <c r="G474" s="13" t="s">
        <v>262</v>
      </c>
      <c r="L474" s="1"/>
      <c r="M474" s="117">
        <f>M476</f>
        <v>4155</v>
      </c>
    </row>
    <row r="475" spans="6:17" s="2" customFormat="1" ht="15.75">
      <c r="F475" s="12"/>
      <c r="M475" s="117"/>
      <c r="N475" s="138"/>
      <c r="O475" s="138"/>
      <c r="P475" s="138"/>
      <c r="Q475" s="149"/>
    </row>
    <row r="476" spans="2:18" s="2" customFormat="1" ht="15.75">
      <c r="B476" s="12" t="s">
        <v>116</v>
      </c>
      <c r="C476" s="12" t="s">
        <v>29</v>
      </c>
      <c r="D476" s="12"/>
      <c r="E476" s="12"/>
      <c r="F476" s="12"/>
      <c r="G476" s="13" t="s">
        <v>254</v>
      </c>
      <c r="L476" s="1"/>
      <c r="M476" s="117">
        <f>M478</f>
        <v>4155</v>
      </c>
      <c r="N476" s="148"/>
      <c r="O476" s="140"/>
      <c r="P476" s="139"/>
      <c r="Q476" s="154"/>
      <c r="R476" s="153"/>
    </row>
    <row r="477" spans="6:13" s="2" customFormat="1" ht="15.75">
      <c r="F477" s="12"/>
      <c r="M477" s="117"/>
    </row>
    <row r="478" spans="2:13" s="2" customFormat="1" ht="15.75">
      <c r="B478" s="12" t="s">
        <v>116</v>
      </c>
      <c r="C478" s="12" t="s">
        <v>29</v>
      </c>
      <c r="D478" s="12" t="s">
        <v>255</v>
      </c>
      <c r="E478" s="12"/>
      <c r="F478" s="12"/>
      <c r="G478" s="69" t="s">
        <v>256</v>
      </c>
      <c r="L478" s="1"/>
      <c r="M478" s="117">
        <f>M481</f>
        <v>4155</v>
      </c>
    </row>
    <row r="479" spans="2:13" s="2" customFormat="1" ht="15.75">
      <c r="B479" s="12"/>
      <c r="C479" s="12"/>
      <c r="D479" s="12"/>
      <c r="E479" s="12"/>
      <c r="F479" s="12"/>
      <c r="G479" s="69" t="s">
        <v>257</v>
      </c>
      <c r="L479" s="1"/>
      <c r="M479" s="117"/>
    </row>
    <row r="480" spans="2:13" s="2" customFormat="1" ht="15.75" hidden="1">
      <c r="B480" s="12" t="s">
        <v>116</v>
      </c>
      <c r="C480" s="12" t="s">
        <v>29</v>
      </c>
      <c r="D480" s="12" t="s">
        <v>258</v>
      </c>
      <c r="E480" s="12"/>
      <c r="F480" s="12"/>
      <c r="G480" s="69" t="s">
        <v>263</v>
      </c>
      <c r="L480" s="1"/>
      <c r="M480" s="117"/>
    </row>
    <row r="481" spans="2:13" s="2" customFormat="1" ht="15.75" hidden="1">
      <c r="B481" s="12"/>
      <c r="C481" s="12"/>
      <c r="D481" s="12"/>
      <c r="E481" s="12"/>
      <c r="F481" s="12"/>
      <c r="G481" s="69" t="s">
        <v>259</v>
      </c>
      <c r="L481" s="1"/>
      <c r="M481" s="117">
        <f>M484+M489</f>
        <v>4155</v>
      </c>
    </row>
    <row r="482" spans="2:13" s="2" customFormat="1" ht="15.75" hidden="1">
      <c r="B482" s="12"/>
      <c r="C482" s="12"/>
      <c r="D482" s="12"/>
      <c r="E482" s="12"/>
      <c r="F482" s="12"/>
      <c r="L482" s="1"/>
      <c r="M482" s="117"/>
    </row>
    <row r="483" spans="2:13" s="2" customFormat="1" ht="15.75" hidden="1">
      <c r="B483" s="12" t="s">
        <v>116</v>
      </c>
      <c r="C483" s="12" t="s">
        <v>29</v>
      </c>
      <c r="D483" s="12" t="s">
        <v>258</v>
      </c>
      <c r="E483" s="12">
        <v>412</v>
      </c>
      <c r="F483" s="12"/>
      <c r="G483" s="2" t="s">
        <v>264</v>
      </c>
      <c r="L483" s="1"/>
      <c r="M483" s="117"/>
    </row>
    <row r="484" spans="2:13" s="2" customFormat="1" ht="15.75" hidden="1">
      <c r="B484" s="12"/>
      <c r="C484" s="12"/>
      <c r="D484" s="12"/>
      <c r="F484" s="12"/>
      <c r="G484" s="2" t="s">
        <v>265</v>
      </c>
      <c r="L484" s="1"/>
      <c r="M484" s="117">
        <f>M486</f>
        <v>1234</v>
      </c>
    </row>
    <row r="485" spans="2:13" s="2" customFormat="1" ht="15.75" hidden="1">
      <c r="B485" s="12"/>
      <c r="C485" s="12"/>
      <c r="D485" s="12"/>
      <c r="F485" s="12"/>
      <c r="L485" s="1"/>
      <c r="M485" s="117"/>
    </row>
    <row r="486" spans="2:13" s="2" customFormat="1" ht="15.75" hidden="1">
      <c r="B486" s="12" t="s">
        <v>116</v>
      </c>
      <c r="C486" s="12" t="s">
        <v>29</v>
      </c>
      <c r="D486" s="12" t="s">
        <v>258</v>
      </c>
      <c r="E486" s="12">
        <v>412</v>
      </c>
      <c r="F486" s="12">
        <v>225</v>
      </c>
      <c r="G486" s="2" t="s">
        <v>267</v>
      </c>
      <c r="L486" s="1"/>
      <c r="M486" s="117">
        <f>M506</f>
        <v>1234</v>
      </c>
    </row>
    <row r="487" spans="2:13" s="2" customFormat="1" ht="15.75" hidden="1">
      <c r="B487" s="12"/>
      <c r="C487" s="12"/>
      <c r="D487" s="12"/>
      <c r="F487" s="12"/>
      <c r="L487" s="1"/>
      <c r="M487" s="117"/>
    </row>
    <row r="488" spans="2:13" s="2" customFormat="1" ht="15.75" hidden="1">
      <c r="B488" s="12" t="s">
        <v>116</v>
      </c>
      <c r="C488" s="12" t="s">
        <v>29</v>
      </c>
      <c r="D488" s="12" t="s">
        <v>258</v>
      </c>
      <c r="E488" s="12" t="s">
        <v>268</v>
      </c>
      <c r="F488" s="12"/>
      <c r="G488" s="2" t="s">
        <v>269</v>
      </c>
      <c r="L488" s="1"/>
      <c r="M488" s="117"/>
    </row>
    <row r="489" spans="2:13" s="2" customFormat="1" ht="15.75" hidden="1">
      <c r="B489" s="12"/>
      <c r="C489" s="12"/>
      <c r="D489" s="12"/>
      <c r="E489" s="12"/>
      <c r="F489" s="12"/>
      <c r="G489" s="2" t="s">
        <v>270</v>
      </c>
      <c r="L489" s="1"/>
      <c r="M489" s="117">
        <f>M509</f>
        <v>2921</v>
      </c>
    </row>
    <row r="490" spans="2:13" s="2" customFormat="1" ht="15.75">
      <c r="B490" s="12"/>
      <c r="C490" s="12"/>
      <c r="D490" s="12"/>
      <c r="E490" s="12"/>
      <c r="F490" s="12"/>
      <c r="L490" s="1"/>
      <c r="M490" s="117"/>
    </row>
    <row r="491" spans="2:13" s="2" customFormat="1" ht="15.75" hidden="1">
      <c r="B491" s="12" t="s">
        <v>116</v>
      </c>
      <c r="C491" s="12" t="s">
        <v>29</v>
      </c>
      <c r="D491" s="12" t="s">
        <v>258</v>
      </c>
      <c r="E491" s="12" t="s">
        <v>268</v>
      </c>
      <c r="F491" s="12" t="s">
        <v>39</v>
      </c>
      <c r="G491" s="2" t="s">
        <v>64</v>
      </c>
      <c r="L491" s="1"/>
      <c r="M491" s="117">
        <f>M532+M514</f>
        <v>0</v>
      </c>
    </row>
    <row r="492" spans="2:13" s="2" customFormat="1" ht="15.75" hidden="1">
      <c r="B492" s="12" t="s">
        <v>116</v>
      </c>
      <c r="C492" s="12" t="s">
        <v>29</v>
      </c>
      <c r="D492" s="12" t="s">
        <v>258</v>
      </c>
      <c r="E492" s="12" t="s">
        <v>268</v>
      </c>
      <c r="F492" s="12" t="s">
        <v>43</v>
      </c>
      <c r="G492" s="2" t="s">
        <v>44</v>
      </c>
      <c r="L492" s="1"/>
      <c r="M492" s="117">
        <f>M533+M515</f>
        <v>0</v>
      </c>
    </row>
    <row r="493" spans="2:13" s="2" customFormat="1" ht="15.75" hidden="1">
      <c r="B493" s="12" t="s">
        <v>116</v>
      </c>
      <c r="C493" s="12" t="s">
        <v>29</v>
      </c>
      <c r="D493" s="12" t="s">
        <v>258</v>
      </c>
      <c r="E493" s="12" t="s">
        <v>268</v>
      </c>
      <c r="F493" s="12">
        <v>226</v>
      </c>
      <c r="G493" s="36" t="s">
        <v>48</v>
      </c>
      <c r="L493" s="1"/>
      <c r="M493" s="117">
        <f>M534+M516</f>
        <v>0</v>
      </c>
    </row>
    <row r="494" spans="2:13" s="2" customFormat="1" ht="15.75" hidden="1">
      <c r="B494" s="12" t="s">
        <v>116</v>
      </c>
      <c r="C494" s="12" t="s">
        <v>29</v>
      </c>
      <c r="D494" s="12" t="s">
        <v>258</v>
      </c>
      <c r="E494" s="12" t="s">
        <v>268</v>
      </c>
      <c r="F494" s="12">
        <v>310</v>
      </c>
      <c r="G494" s="2" t="s">
        <v>91</v>
      </c>
      <c r="L494" s="1"/>
      <c r="M494" s="117">
        <f>M517+M535</f>
        <v>0</v>
      </c>
    </row>
    <row r="495" spans="2:13" s="2" customFormat="1" ht="15.75" hidden="1">
      <c r="B495" s="12" t="s">
        <v>116</v>
      </c>
      <c r="C495" s="12" t="s">
        <v>29</v>
      </c>
      <c r="D495" s="12" t="s">
        <v>258</v>
      </c>
      <c r="E495" s="12" t="s">
        <v>268</v>
      </c>
      <c r="F495" s="12">
        <v>340</v>
      </c>
      <c r="G495" s="2" t="s">
        <v>95</v>
      </c>
      <c r="L495" s="1"/>
      <c r="M495" s="117">
        <f>M518+M536</f>
        <v>0</v>
      </c>
    </row>
    <row r="496" spans="2:13" s="2" customFormat="1" ht="15.75" hidden="1">
      <c r="B496" s="12"/>
      <c r="C496" s="12"/>
      <c r="D496" s="12"/>
      <c r="F496" s="12"/>
      <c r="L496" s="1"/>
      <c r="M496" s="117"/>
    </row>
    <row r="497" spans="2:13" s="2" customFormat="1" ht="15.75">
      <c r="B497" s="12" t="s">
        <v>116</v>
      </c>
      <c r="C497" s="12" t="s">
        <v>29</v>
      </c>
      <c r="D497" s="12" t="s">
        <v>260</v>
      </c>
      <c r="E497" s="12"/>
      <c r="F497" s="12"/>
      <c r="G497" s="69" t="s">
        <v>359</v>
      </c>
      <c r="L497" s="1"/>
      <c r="M497" s="117"/>
    </row>
    <row r="498" spans="2:14" s="2" customFormat="1" ht="14.25">
      <c r="B498" s="12"/>
      <c r="C498" s="12"/>
      <c r="D498" s="12"/>
      <c r="E498" s="12"/>
      <c r="F498" s="12"/>
      <c r="G498" s="72" t="s">
        <v>360</v>
      </c>
      <c r="L498" s="1"/>
      <c r="N498" s="148"/>
    </row>
    <row r="499" spans="2:13" s="2" customFormat="1" ht="15.75">
      <c r="B499" s="12"/>
      <c r="C499" s="12"/>
      <c r="D499" s="12"/>
      <c r="E499" s="12"/>
      <c r="F499" s="12"/>
      <c r="G499" s="190" t="s">
        <v>349</v>
      </c>
      <c r="L499" s="1"/>
      <c r="M499" s="117">
        <f>M502+M509</f>
        <v>4155</v>
      </c>
    </row>
    <row r="500" spans="2:13" s="2" customFormat="1" ht="15.75">
      <c r="B500" s="12"/>
      <c r="C500" s="12"/>
      <c r="D500" s="12"/>
      <c r="E500" s="12"/>
      <c r="F500" s="12"/>
      <c r="G500" s="47"/>
      <c r="L500" s="1"/>
      <c r="M500" s="117"/>
    </row>
    <row r="501" spans="2:12" s="2" customFormat="1" ht="14.25">
      <c r="B501" s="12" t="s">
        <v>116</v>
      </c>
      <c r="C501" s="12" t="s">
        <v>29</v>
      </c>
      <c r="D501" s="12" t="s">
        <v>260</v>
      </c>
      <c r="E501" s="12">
        <v>412</v>
      </c>
      <c r="F501" s="12"/>
      <c r="G501" s="2" t="s">
        <v>264</v>
      </c>
      <c r="L501" s="1"/>
    </row>
    <row r="502" spans="2:13" s="2" customFormat="1" ht="15.75">
      <c r="B502" s="12"/>
      <c r="C502" s="12"/>
      <c r="D502" s="12"/>
      <c r="F502" s="12"/>
      <c r="G502" s="2" t="s">
        <v>265</v>
      </c>
      <c r="L502" s="1"/>
      <c r="M502" s="117">
        <f>M506</f>
        <v>1234</v>
      </c>
    </row>
    <row r="503" spans="2:13" s="2" customFormat="1" ht="15.75">
      <c r="B503" s="12"/>
      <c r="C503" s="12"/>
      <c r="D503" s="12"/>
      <c r="F503" s="12"/>
      <c r="G503" s="192" t="s">
        <v>103</v>
      </c>
      <c r="L503" s="1"/>
      <c r="M503" s="117"/>
    </row>
    <row r="504" spans="2:13" s="2" customFormat="1" ht="15.75">
      <c r="B504" s="12"/>
      <c r="C504" s="12"/>
      <c r="D504" s="12"/>
      <c r="F504" s="12"/>
      <c r="G504" s="106" t="s">
        <v>357</v>
      </c>
      <c r="L504" s="1"/>
      <c r="M504" s="120">
        <f>M506</f>
        <v>1234</v>
      </c>
    </row>
    <row r="505" spans="2:13" s="2" customFormat="1" ht="15.75" hidden="1">
      <c r="B505" s="12"/>
      <c r="C505" s="12"/>
      <c r="D505" s="12"/>
      <c r="F505" s="12"/>
      <c r="L505" s="1"/>
      <c r="M505" s="117"/>
    </row>
    <row r="506" spans="2:14" s="2" customFormat="1" ht="15.75" hidden="1">
      <c r="B506" s="12" t="s">
        <v>116</v>
      </c>
      <c r="C506" s="12" t="s">
        <v>29</v>
      </c>
      <c r="D506" s="12" t="s">
        <v>260</v>
      </c>
      <c r="E506" s="12">
        <v>412</v>
      </c>
      <c r="F506" s="12">
        <v>225</v>
      </c>
      <c r="G506" s="2" t="s">
        <v>267</v>
      </c>
      <c r="L506" s="1"/>
      <c r="M506" s="117">
        <v>1234</v>
      </c>
      <c r="N506" s="151"/>
    </row>
    <row r="507" spans="2:13" s="2" customFormat="1" ht="15.75">
      <c r="B507" s="12"/>
      <c r="C507" s="12"/>
      <c r="D507" s="12"/>
      <c r="E507" s="12"/>
      <c r="F507" s="12"/>
      <c r="G507" s="47"/>
      <c r="L507" s="1"/>
      <c r="M507" s="117"/>
    </row>
    <row r="508" spans="2:13" s="2" customFormat="1" ht="15.75">
      <c r="B508" s="12" t="s">
        <v>116</v>
      </c>
      <c r="C508" s="12" t="s">
        <v>29</v>
      </c>
      <c r="D508" s="12" t="s">
        <v>260</v>
      </c>
      <c r="E508" s="12" t="s">
        <v>268</v>
      </c>
      <c r="F508" s="12"/>
      <c r="G508" s="2" t="s">
        <v>269</v>
      </c>
      <c r="L508" s="1"/>
      <c r="M508" s="117"/>
    </row>
    <row r="509" spans="2:14" s="2" customFormat="1" ht="15.75">
      <c r="B509" s="12"/>
      <c r="C509" s="12"/>
      <c r="D509" s="12"/>
      <c r="E509" s="12"/>
      <c r="F509" s="12"/>
      <c r="G509" s="2" t="s">
        <v>270</v>
      </c>
      <c r="L509" s="1"/>
      <c r="M509" s="117">
        <v>2921</v>
      </c>
      <c r="N509" s="152"/>
    </row>
    <row r="510" spans="2:14" s="2" customFormat="1" ht="15.75">
      <c r="B510" s="12"/>
      <c r="C510" s="12"/>
      <c r="D510" s="12"/>
      <c r="E510" s="12"/>
      <c r="F510" s="12"/>
      <c r="G510" s="192" t="s">
        <v>103</v>
      </c>
      <c r="L510" s="1"/>
      <c r="M510" s="117"/>
      <c r="N510" s="152"/>
    </row>
    <row r="511" spans="2:14" s="2" customFormat="1" ht="15.75">
      <c r="B511" s="12"/>
      <c r="C511" s="12"/>
      <c r="D511" s="12"/>
      <c r="E511" s="12"/>
      <c r="F511" s="12"/>
      <c r="G511" s="230" t="s">
        <v>358</v>
      </c>
      <c r="H511" s="231"/>
      <c r="I511" s="231"/>
      <c r="J511" s="231"/>
      <c r="K511" s="231"/>
      <c r="L511" s="231"/>
      <c r="M511" s="117"/>
      <c r="N511" s="152"/>
    </row>
    <row r="512" spans="2:14" s="2" customFormat="1" ht="15">
      <c r="B512" s="12"/>
      <c r="C512" s="12"/>
      <c r="D512" s="12"/>
      <c r="E512" s="12"/>
      <c r="F512" s="12"/>
      <c r="G512" s="231"/>
      <c r="H512" s="231"/>
      <c r="I512" s="231"/>
      <c r="J512" s="231"/>
      <c r="K512" s="231"/>
      <c r="L512" s="231"/>
      <c r="M512" s="194">
        <v>2330</v>
      </c>
      <c r="N512" s="152"/>
    </row>
    <row r="513" spans="2:14" s="2" customFormat="1" ht="15.75">
      <c r="B513" s="12"/>
      <c r="C513" s="12"/>
      <c r="D513" s="12"/>
      <c r="E513" s="12"/>
      <c r="F513" s="12"/>
      <c r="L513" s="1"/>
      <c r="M513" s="117"/>
      <c r="N513" s="152"/>
    </row>
    <row r="514" spans="2:13" s="2" customFormat="1" ht="15.75" hidden="1">
      <c r="B514" s="12" t="s">
        <v>116</v>
      </c>
      <c r="C514" s="12" t="s">
        <v>29</v>
      </c>
      <c r="D514" s="12" t="s">
        <v>260</v>
      </c>
      <c r="E514" s="12" t="s">
        <v>268</v>
      </c>
      <c r="F514" s="12" t="s">
        <v>39</v>
      </c>
      <c r="G514" s="2" t="s">
        <v>64</v>
      </c>
      <c r="L514" s="1"/>
      <c r="M514" s="117"/>
    </row>
    <row r="515" spans="2:13" s="2" customFormat="1" ht="15.75" hidden="1">
      <c r="B515" s="12" t="s">
        <v>116</v>
      </c>
      <c r="C515" s="12" t="s">
        <v>29</v>
      </c>
      <c r="D515" s="12" t="s">
        <v>260</v>
      </c>
      <c r="E515" s="12" t="s">
        <v>268</v>
      </c>
      <c r="F515" s="12" t="s">
        <v>43</v>
      </c>
      <c r="G515" s="2" t="s">
        <v>44</v>
      </c>
      <c r="L515" s="1"/>
      <c r="M515" s="117"/>
    </row>
    <row r="516" spans="2:13" s="2" customFormat="1" ht="15.75" hidden="1">
      <c r="B516" s="12" t="s">
        <v>116</v>
      </c>
      <c r="C516" s="12" t="s">
        <v>29</v>
      </c>
      <c r="D516" s="12" t="s">
        <v>260</v>
      </c>
      <c r="E516" s="12" t="s">
        <v>268</v>
      </c>
      <c r="F516" s="12">
        <v>226</v>
      </c>
      <c r="G516" s="36" t="s">
        <v>48</v>
      </c>
      <c r="L516" s="1"/>
      <c r="M516" s="117"/>
    </row>
    <row r="517" spans="2:13" s="2" customFormat="1" ht="15.75" hidden="1">
      <c r="B517" s="12" t="s">
        <v>116</v>
      </c>
      <c r="C517" s="12" t="s">
        <v>29</v>
      </c>
      <c r="D517" s="12" t="s">
        <v>260</v>
      </c>
      <c r="E517" s="12" t="s">
        <v>268</v>
      </c>
      <c r="F517" s="12">
        <v>310</v>
      </c>
      <c r="G517" s="2" t="s">
        <v>91</v>
      </c>
      <c r="L517" s="1"/>
      <c r="M517" s="117"/>
    </row>
    <row r="518" spans="2:13" s="2" customFormat="1" ht="15.75" hidden="1">
      <c r="B518" s="12" t="s">
        <v>116</v>
      </c>
      <c r="C518" s="12" t="s">
        <v>29</v>
      </c>
      <c r="D518" s="12" t="s">
        <v>260</v>
      </c>
      <c r="E518" s="12" t="s">
        <v>268</v>
      </c>
      <c r="F518" s="12">
        <v>340</v>
      </c>
      <c r="G518" s="2" t="s">
        <v>95</v>
      </c>
      <c r="L518" s="1"/>
      <c r="M518" s="117"/>
    </row>
    <row r="519" spans="6:13" s="2" customFormat="1" ht="15.75" hidden="1">
      <c r="F519" s="12"/>
      <c r="L519" s="1"/>
      <c r="M519" s="117"/>
    </row>
    <row r="520" spans="2:12" s="2" customFormat="1" ht="15" customHeight="1">
      <c r="B520" s="12" t="s">
        <v>116</v>
      </c>
      <c r="C520" s="12" t="s">
        <v>29</v>
      </c>
      <c r="D520" s="12" t="s">
        <v>266</v>
      </c>
      <c r="E520" s="12"/>
      <c r="F520" s="12"/>
      <c r="G520" s="233" t="s">
        <v>340</v>
      </c>
      <c r="H520" s="215"/>
      <c r="I520" s="215"/>
      <c r="J520" s="215"/>
      <c r="K520" s="215"/>
      <c r="L520" s="215"/>
    </row>
    <row r="521" spans="2:12" s="2" customFormat="1" ht="15" customHeight="1">
      <c r="B521" s="12"/>
      <c r="C521" s="12"/>
      <c r="D521" s="12"/>
      <c r="E521" s="12"/>
      <c r="F521" s="12"/>
      <c r="G521" s="215"/>
      <c r="H521" s="215"/>
      <c r="I521" s="215"/>
      <c r="J521" s="215"/>
      <c r="K521" s="215"/>
      <c r="L521" s="215"/>
    </row>
    <row r="522" spans="2:13" s="2" customFormat="1" ht="15.75">
      <c r="B522" s="12"/>
      <c r="C522" s="12"/>
      <c r="D522" s="12"/>
      <c r="E522" s="12"/>
      <c r="F522" s="12"/>
      <c r="G522" s="190" t="s">
        <v>351</v>
      </c>
      <c r="L522" s="1"/>
      <c r="M522" s="117">
        <f>M524+M529</f>
        <v>0</v>
      </c>
    </row>
    <row r="523" spans="2:13" s="2" customFormat="1" ht="15.75" hidden="1">
      <c r="B523" s="12"/>
      <c r="C523" s="12"/>
      <c r="D523" s="12"/>
      <c r="E523" s="12"/>
      <c r="F523" s="12"/>
      <c r="G523" s="47"/>
      <c r="L523" s="1"/>
      <c r="M523" s="117"/>
    </row>
    <row r="524" spans="2:13" s="2" customFormat="1" ht="15.75" hidden="1">
      <c r="B524" s="12" t="s">
        <v>116</v>
      </c>
      <c r="C524" s="12" t="s">
        <v>29</v>
      </c>
      <c r="D524" s="12" t="s">
        <v>266</v>
      </c>
      <c r="E524" s="12">
        <v>412</v>
      </c>
      <c r="F524" s="12"/>
      <c r="G524" s="2" t="s">
        <v>264</v>
      </c>
      <c r="L524" s="1"/>
      <c r="M524" s="117">
        <f>M526</f>
        <v>0</v>
      </c>
    </row>
    <row r="525" spans="2:13" s="2" customFormat="1" ht="15.75" hidden="1">
      <c r="B525" s="12"/>
      <c r="C525" s="12"/>
      <c r="D525" s="12"/>
      <c r="F525" s="12"/>
      <c r="G525" s="2" t="s">
        <v>265</v>
      </c>
      <c r="L525" s="1"/>
      <c r="M525" s="117"/>
    </row>
    <row r="526" spans="2:13" s="2" customFormat="1" ht="15.75" hidden="1">
      <c r="B526" s="12"/>
      <c r="C526" s="12"/>
      <c r="D526" s="12"/>
      <c r="F526" s="12"/>
      <c r="L526" s="1"/>
      <c r="M526" s="117"/>
    </row>
    <row r="527" spans="2:13" s="2" customFormat="1" ht="15.75" hidden="1">
      <c r="B527" s="12" t="s">
        <v>116</v>
      </c>
      <c r="C527" s="12" t="s">
        <v>29</v>
      </c>
      <c r="D527" s="12" t="s">
        <v>266</v>
      </c>
      <c r="E527" s="12">
        <v>412</v>
      </c>
      <c r="F527" s="12">
        <v>225</v>
      </c>
      <c r="G527" s="2" t="s">
        <v>267</v>
      </c>
      <c r="L527" s="1"/>
      <c r="M527" s="117"/>
    </row>
    <row r="528" spans="2:13" s="2" customFormat="1" ht="15.75" hidden="1">
      <c r="B528" s="12"/>
      <c r="C528" s="12"/>
      <c r="D528" s="12"/>
      <c r="E528" s="12"/>
      <c r="F528" s="12"/>
      <c r="G528" s="47"/>
      <c r="L528" s="1"/>
      <c r="M528" s="117"/>
    </row>
    <row r="529" spans="2:13" s="2" customFormat="1" ht="15.75" hidden="1">
      <c r="B529" s="12" t="s">
        <v>116</v>
      </c>
      <c r="C529" s="12" t="s">
        <v>29</v>
      </c>
      <c r="D529" s="12" t="s">
        <v>266</v>
      </c>
      <c r="E529" s="12" t="s">
        <v>268</v>
      </c>
      <c r="F529" s="12"/>
      <c r="G529" s="2" t="s">
        <v>269</v>
      </c>
      <c r="L529" s="1"/>
      <c r="M529" s="117">
        <f>M532+M533+M534+M535+M536</f>
        <v>0</v>
      </c>
    </row>
    <row r="530" spans="2:13" s="2" customFormat="1" ht="15.75" hidden="1">
      <c r="B530" s="12"/>
      <c r="C530" s="12"/>
      <c r="D530" s="12"/>
      <c r="E530" s="12"/>
      <c r="F530" s="12"/>
      <c r="G530" s="2" t="s">
        <v>270</v>
      </c>
      <c r="L530" s="1"/>
      <c r="M530" s="117"/>
    </row>
    <row r="531" spans="2:13" s="2" customFormat="1" ht="15.75" hidden="1">
      <c r="B531" s="12"/>
      <c r="C531" s="12"/>
      <c r="D531" s="12"/>
      <c r="E531" s="12"/>
      <c r="F531" s="12"/>
      <c r="L531" s="1"/>
      <c r="M531" s="117"/>
    </row>
    <row r="532" spans="2:13" s="2" customFormat="1" ht="15.75" hidden="1">
      <c r="B532" s="12" t="s">
        <v>116</v>
      </c>
      <c r="C532" s="12" t="s">
        <v>29</v>
      </c>
      <c r="D532" s="12" t="s">
        <v>266</v>
      </c>
      <c r="E532" s="12" t="s">
        <v>268</v>
      </c>
      <c r="F532" s="12" t="s">
        <v>39</v>
      </c>
      <c r="G532" s="2" t="s">
        <v>64</v>
      </c>
      <c r="L532" s="1"/>
      <c r="M532" s="117"/>
    </row>
    <row r="533" spans="2:13" s="2" customFormat="1" ht="15.75" hidden="1">
      <c r="B533" s="12" t="s">
        <v>116</v>
      </c>
      <c r="C533" s="12" t="s">
        <v>29</v>
      </c>
      <c r="D533" s="12" t="s">
        <v>266</v>
      </c>
      <c r="E533" s="12" t="s">
        <v>268</v>
      </c>
      <c r="F533" s="12" t="s">
        <v>43</v>
      </c>
      <c r="G533" s="2" t="s">
        <v>44</v>
      </c>
      <c r="L533" s="1"/>
      <c r="M533" s="117"/>
    </row>
    <row r="534" spans="2:13" s="2" customFormat="1" ht="15.75" hidden="1">
      <c r="B534" s="12" t="s">
        <v>116</v>
      </c>
      <c r="C534" s="12" t="s">
        <v>29</v>
      </c>
      <c r="D534" s="12" t="s">
        <v>266</v>
      </c>
      <c r="E534" s="12" t="s">
        <v>268</v>
      </c>
      <c r="F534" s="12">
        <v>226</v>
      </c>
      <c r="G534" s="36" t="s">
        <v>48</v>
      </c>
      <c r="L534" s="1"/>
      <c r="M534" s="117"/>
    </row>
    <row r="535" spans="2:13" s="2" customFormat="1" ht="15.75" hidden="1">
      <c r="B535" s="12" t="s">
        <v>116</v>
      </c>
      <c r="C535" s="12" t="s">
        <v>29</v>
      </c>
      <c r="D535" s="12" t="s">
        <v>266</v>
      </c>
      <c r="E535" s="12" t="s">
        <v>268</v>
      </c>
      <c r="F535" s="12">
        <v>310</v>
      </c>
      <c r="G535" s="2" t="s">
        <v>91</v>
      </c>
      <c r="L535" s="1"/>
      <c r="M535" s="117"/>
    </row>
    <row r="536" spans="2:13" s="2" customFormat="1" ht="15.75" hidden="1">
      <c r="B536" s="12" t="s">
        <v>116</v>
      </c>
      <c r="C536" s="12" t="s">
        <v>29</v>
      </c>
      <c r="D536" s="12" t="s">
        <v>266</v>
      </c>
      <c r="E536" s="12" t="s">
        <v>268</v>
      </c>
      <c r="F536" s="12">
        <v>340</v>
      </c>
      <c r="G536" s="2" t="s">
        <v>95</v>
      </c>
      <c r="L536" s="1"/>
      <c r="M536" s="117"/>
    </row>
    <row r="537" spans="2:13" s="2" customFormat="1" ht="15.75" hidden="1">
      <c r="B537" s="12"/>
      <c r="C537" s="12"/>
      <c r="D537" s="12"/>
      <c r="E537" s="12"/>
      <c r="F537" s="12"/>
      <c r="G537" s="47"/>
      <c r="L537" s="1"/>
      <c r="M537" s="117"/>
    </row>
    <row r="538" spans="2:13" s="2" customFormat="1" ht="15.75">
      <c r="B538" s="12"/>
      <c r="C538" s="12"/>
      <c r="D538" s="12"/>
      <c r="E538" s="12"/>
      <c r="F538" s="12"/>
      <c r="G538" s="23"/>
      <c r="M538" s="117"/>
    </row>
    <row r="539" spans="2:13" ht="15.75">
      <c r="B539" s="12" t="s">
        <v>117</v>
      </c>
      <c r="C539" s="12" t="s">
        <v>12</v>
      </c>
      <c r="D539" s="12"/>
      <c r="E539" s="12"/>
      <c r="F539" s="12"/>
      <c r="G539" s="13" t="s">
        <v>136</v>
      </c>
      <c r="H539" s="2"/>
      <c r="I539" s="2"/>
      <c r="J539" s="2"/>
      <c r="K539" s="2"/>
      <c r="L539" s="2"/>
      <c r="M539" s="117">
        <f>M542</f>
        <v>60</v>
      </c>
    </row>
    <row r="540" spans="2:13" ht="15.75">
      <c r="B540" s="12"/>
      <c r="C540" s="12"/>
      <c r="D540" s="12"/>
      <c r="E540" s="12"/>
      <c r="F540" s="12"/>
      <c r="G540" s="13"/>
      <c r="H540" s="2"/>
      <c r="I540" s="2"/>
      <c r="J540" s="2"/>
      <c r="K540" s="2"/>
      <c r="L540" s="2"/>
      <c r="M540" s="117"/>
    </row>
    <row r="541" spans="2:13" s="2" customFormat="1" ht="15.75">
      <c r="B541" s="12" t="s">
        <v>117</v>
      </c>
      <c r="C541" s="12" t="s">
        <v>60</v>
      </c>
      <c r="D541" s="12"/>
      <c r="E541" s="12"/>
      <c r="F541" s="12"/>
      <c r="G541" s="13" t="s">
        <v>137</v>
      </c>
      <c r="M541" s="117"/>
    </row>
    <row r="542" spans="2:13" s="2" customFormat="1" ht="15.75">
      <c r="B542" s="12"/>
      <c r="C542" s="12"/>
      <c r="D542" s="12"/>
      <c r="E542" s="12"/>
      <c r="F542" s="12"/>
      <c r="G542" s="13" t="s">
        <v>138</v>
      </c>
      <c r="M542" s="117">
        <f>M546</f>
        <v>60</v>
      </c>
    </row>
    <row r="543" spans="2:13" s="2" customFormat="1" ht="15.75">
      <c r="B543" s="12" t="s">
        <v>117</v>
      </c>
      <c r="C543" s="12" t="s">
        <v>60</v>
      </c>
      <c r="D543" s="12" t="s">
        <v>139</v>
      </c>
      <c r="E543" s="12"/>
      <c r="F543" s="12"/>
      <c r="G543" s="23" t="s">
        <v>140</v>
      </c>
      <c r="M543" s="117"/>
    </row>
    <row r="544" spans="2:13" s="2" customFormat="1" ht="15.75">
      <c r="B544" s="12"/>
      <c r="C544" s="12"/>
      <c r="D544" s="12"/>
      <c r="E544" s="12"/>
      <c r="F544" s="12"/>
      <c r="G544" s="23" t="s">
        <v>141</v>
      </c>
      <c r="M544" s="117"/>
    </row>
    <row r="545" spans="2:13" ht="15.75">
      <c r="B545" s="12" t="s">
        <v>117</v>
      </c>
      <c r="C545" s="12" t="s">
        <v>60</v>
      </c>
      <c r="D545" s="12" t="s">
        <v>253</v>
      </c>
      <c r="E545" s="12" t="s">
        <v>142</v>
      </c>
      <c r="G545" s="17" t="s">
        <v>143</v>
      </c>
      <c r="H545" s="2"/>
      <c r="I545" s="2"/>
      <c r="J545" s="2"/>
      <c r="M545" s="117"/>
    </row>
    <row r="546" spans="2:13" s="2" customFormat="1" ht="15.75">
      <c r="B546" s="12"/>
      <c r="C546" s="12"/>
      <c r="D546" s="12"/>
      <c r="E546" s="12"/>
      <c r="F546" s="12"/>
      <c r="G546" s="17" t="s">
        <v>144</v>
      </c>
      <c r="M546" s="117">
        <f>M547</f>
        <v>60</v>
      </c>
    </row>
    <row r="547" spans="2:13" s="2" customFormat="1" ht="15.75" hidden="1">
      <c r="B547" s="131" t="s">
        <v>117</v>
      </c>
      <c r="C547" s="131" t="s">
        <v>60</v>
      </c>
      <c r="D547" s="131" t="s">
        <v>253</v>
      </c>
      <c r="E547" s="131" t="s">
        <v>142</v>
      </c>
      <c r="F547" s="131" t="s">
        <v>47</v>
      </c>
      <c r="G547" s="36" t="s">
        <v>48</v>
      </c>
      <c r="H547"/>
      <c r="I547"/>
      <c r="M547" s="164">
        <f>M552</f>
        <v>60</v>
      </c>
    </row>
    <row r="548" spans="2:13" s="2" customFormat="1" ht="15.75">
      <c r="B548" s="12"/>
      <c r="C548" s="12"/>
      <c r="D548" s="12"/>
      <c r="E548" s="12"/>
      <c r="F548" s="12"/>
      <c r="G548" s="195" t="s">
        <v>38</v>
      </c>
      <c r="H548"/>
      <c r="I548"/>
      <c r="M548" s="117"/>
    </row>
    <row r="549" spans="2:13" s="2" customFormat="1" ht="15" customHeight="1">
      <c r="B549" s="12"/>
      <c r="C549" s="12"/>
      <c r="D549" s="12"/>
      <c r="E549" s="12"/>
      <c r="F549" s="12"/>
      <c r="G549" s="229" t="s">
        <v>363</v>
      </c>
      <c r="H549" s="229"/>
      <c r="I549" s="229"/>
      <c r="J549" s="229"/>
      <c r="K549" s="229"/>
      <c r="L549" s="229"/>
      <c r="M549" s="117"/>
    </row>
    <row r="550" spans="2:12" s="2" customFormat="1" ht="13.5" customHeight="1">
      <c r="B550" s="12"/>
      <c r="C550" s="12"/>
      <c r="D550" s="12"/>
      <c r="E550" s="12"/>
      <c r="F550" s="12"/>
      <c r="G550" s="229"/>
      <c r="H550" s="229"/>
      <c r="I550" s="229"/>
      <c r="J550" s="229"/>
      <c r="K550" s="229"/>
      <c r="L550" s="229"/>
    </row>
    <row r="551" spans="2:12" s="2" customFormat="1" ht="14.25">
      <c r="B551" s="12"/>
      <c r="C551" s="12"/>
      <c r="D551" s="12"/>
      <c r="E551" s="12"/>
      <c r="F551" s="12"/>
      <c r="G551" s="229"/>
      <c r="H551" s="229"/>
      <c r="I551" s="229"/>
      <c r="J551" s="229"/>
      <c r="K551" s="229"/>
      <c r="L551" s="229"/>
    </row>
    <row r="552" spans="2:13" s="2" customFormat="1" ht="15.75">
      <c r="B552" s="12"/>
      <c r="C552" s="12"/>
      <c r="D552" s="12"/>
      <c r="E552" s="12"/>
      <c r="F552" s="12"/>
      <c r="G552" s="229"/>
      <c r="H552" s="229"/>
      <c r="I552" s="229"/>
      <c r="J552" s="229"/>
      <c r="K552" s="229"/>
      <c r="L552" s="229"/>
      <c r="M552" s="119">
        <v>60</v>
      </c>
    </row>
    <row r="553" spans="2:13" ht="15.75">
      <c r="B553" s="12"/>
      <c r="C553" s="12"/>
      <c r="D553" s="12"/>
      <c r="E553" s="12"/>
      <c r="F553" s="12"/>
      <c r="G553" s="49"/>
      <c r="H553" s="2"/>
      <c r="I553" s="2"/>
      <c r="J553" s="2"/>
      <c r="K553" s="2"/>
      <c r="L553" s="2"/>
      <c r="M553" s="117"/>
    </row>
    <row r="554" spans="2:14" ht="15.75">
      <c r="B554" s="12"/>
      <c r="C554" s="12"/>
      <c r="D554" s="12"/>
      <c r="E554" s="12"/>
      <c r="F554" s="12"/>
      <c r="G554" s="49"/>
      <c r="H554" s="2"/>
      <c r="I554" s="13" t="s">
        <v>146</v>
      </c>
      <c r="J554" s="2"/>
      <c r="L554" s="2"/>
      <c r="M554" s="117">
        <f>M13+M315+M330+M423+M474+M539</f>
        <v>25733.4</v>
      </c>
      <c r="N554" s="75"/>
    </row>
    <row r="555" spans="2:13" ht="15.75">
      <c r="B555" s="12"/>
      <c r="C555" s="12"/>
      <c r="D555" s="12"/>
      <c r="E555" s="12"/>
      <c r="F555" s="12"/>
      <c r="G555" s="49"/>
      <c r="H555" s="2"/>
      <c r="I555" s="2"/>
      <c r="J555" s="2"/>
      <c r="K555" s="2"/>
      <c r="L555" s="2"/>
      <c r="M555" s="120"/>
    </row>
    <row r="556" spans="2:13" ht="15.75">
      <c r="B556" s="12"/>
      <c r="C556" s="13"/>
      <c r="E556" s="12"/>
      <c r="F556" s="12"/>
      <c r="H556" s="2"/>
      <c r="I556" s="2"/>
      <c r="K556" s="13"/>
      <c r="M556" s="120"/>
    </row>
    <row r="557" spans="2:13" s="2" customFormat="1" ht="15.75">
      <c r="B557" s="12"/>
      <c r="C557" s="12"/>
      <c r="D557" s="12"/>
      <c r="E557" s="12"/>
      <c r="F557" s="12"/>
      <c r="L557" s="52"/>
      <c r="M557" s="120"/>
    </row>
    <row r="558" spans="2:13" s="2" customFormat="1" ht="15.75" hidden="1">
      <c r="B558" s="12"/>
      <c r="C558" s="12"/>
      <c r="D558" s="12"/>
      <c r="E558" s="12"/>
      <c r="F558" s="12"/>
      <c r="G558" s="23"/>
      <c r="L558" s="79" t="s">
        <v>227</v>
      </c>
      <c r="M558" s="122"/>
    </row>
    <row r="559" spans="2:14" ht="18.75" hidden="1">
      <c r="B559" s="12"/>
      <c r="C559" s="12"/>
      <c r="D559" s="12"/>
      <c r="E559" s="12"/>
      <c r="F559" s="12"/>
      <c r="J559" s="60"/>
      <c r="L559" s="79" t="s">
        <v>225</v>
      </c>
      <c r="M559" s="123"/>
      <c r="N559" s="6"/>
    </row>
    <row r="560" spans="2:14" ht="15.75" hidden="1">
      <c r="B560" s="12"/>
      <c r="C560" s="12"/>
      <c r="D560" s="12"/>
      <c r="E560" s="12"/>
      <c r="F560" s="12"/>
      <c r="L560" s="79" t="s">
        <v>226</v>
      </c>
      <c r="M560" s="122"/>
      <c r="N560" s="6"/>
    </row>
    <row r="561" spans="2:14" ht="15.75" hidden="1">
      <c r="B561" s="12"/>
      <c r="C561" s="12"/>
      <c r="D561" s="12"/>
      <c r="E561" s="12"/>
      <c r="F561" s="12"/>
      <c r="G561" s="24"/>
      <c r="L561" s="80">
        <v>25462</v>
      </c>
      <c r="M561" s="180">
        <f>-M554</f>
        <v>-25733.4</v>
      </c>
      <c r="N561" s="6"/>
    </row>
    <row r="562" spans="2:14" ht="15.75">
      <c r="B562" s="12"/>
      <c r="C562" s="12"/>
      <c r="D562" s="12"/>
      <c r="E562" s="12"/>
      <c r="F562" s="12"/>
      <c r="G562" s="24"/>
      <c r="L562" s="50"/>
      <c r="M562" s="124"/>
      <c r="N562" s="6"/>
    </row>
    <row r="563" spans="6:14" ht="15.75">
      <c r="F563" s="12"/>
      <c r="M563" s="124"/>
      <c r="N563" s="6"/>
    </row>
    <row r="564" spans="6:13" ht="14.25">
      <c r="F564" s="12"/>
      <c r="M564" s="124"/>
    </row>
    <row r="565" spans="6:13" ht="14.25">
      <c r="F565" s="12"/>
      <c r="M565" s="124"/>
    </row>
    <row r="566" spans="6:13" ht="14.25">
      <c r="F566" s="12"/>
      <c r="M566" s="124"/>
    </row>
    <row r="567" spans="6:13" ht="14.25">
      <c r="F567" s="12"/>
      <c r="M567" s="124"/>
    </row>
    <row r="568" spans="6:13" ht="14.25">
      <c r="F568" s="12"/>
      <c r="M568" s="124"/>
    </row>
    <row r="569" spans="6:13" ht="14.25">
      <c r="F569" s="12"/>
      <c r="M569" s="124"/>
    </row>
    <row r="570" spans="6:13" ht="14.25">
      <c r="F570" s="12"/>
      <c r="M570" s="125"/>
    </row>
    <row r="571" spans="6:13" ht="14.25">
      <c r="F571" s="12"/>
      <c r="M571" s="125"/>
    </row>
    <row r="572" spans="6:13" ht="14.25">
      <c r="F572" s="12"/>
      <c r="M572" s="125"/>
    </row>
    <row r="573" spans="6:13" ht="14.25">
      <c r="F573" s="12"/>
      <c r="M573" s="125"/>
    </row>
    <row r="574" spans="6:13" ht="14.25">
      <c r="F574" s="12"/>
      <c r="M574" s="125"/>
    </row>
    <row r="575" spans="6:13" ht="14.25">
      <c r="F575" s="12"/>
      <c r="M575" s="125"/>
    </row>
    <row r="576" spans="6:13" ht="14.25">
      <c r="F576" s="12"/>
      <c r="M576" s="125"/>
    </row>
    <row r="577" spans="6:13" ht="14.25">
      <c r="F577" s="12"/>
      <c r="M577" s="125"/>
    </row>
    <row r="578" ht="14.25">
      <c r="M578" s="125"/>
    </row>
    <row r="579" ht="14.25">
      <c r="M579" s="125"/>
    </row>
    <row r="580" ht="14.25">
      <c r="M580" s="125"/>
    </row>
    <row r="581" ht="14.25">
      <c r="M581" s="125"/>
    </row>
    <row r="582" ht="14.25">
      <c r="M582" s="125"/>
    </row>
    <row r="583" ht="14.25">
      <c r="M583" s="125"/>
    </row>
    <row r="706" ht="15.75"/>
    <row r="707" ht="15.75"/>
    <row r="709" ht="15.75"/>
  </sheetData>
  <mergeCells count="17">
    <mergeCell ref="G549:L552"/>
    <mergeCell ref="G511:L512"/>
    <mergeCell ref="G118:L120"/>
    <mergeCell ref="G198:L201"/>
    <mergeCell ref="G236:L240"/>
    <mergeCell ref="G243:L247"/>
    <mergeCell ref="G194:L196"/>
    <mergeCell ref="G520:L521"/>
    <mergeCell ref="G396:L397"/>
    <mergeCell ref="G452:L453"/>
    <mergeCell ref="G436:L437"/>
    <mergeCell ref="G439:L441"/>
    <mergeCell ref="G9:L10"/>
    <mergeCell ref="B9:F9"/>
    <mergeCell ref="G336:L337"/>
    <mergeCell ref="G338:L339"/>
    <mergeCell ref="G274:L275"/>
  </mergeCells>
  <printOptions/>
  <pageMargins left="0.5905511811023623" right="0" top="0.59" bottom="0.56" header="0.5118110236220472" footer="0.5118110236220472"/>
  <pageSetup horizontalDpi="600" verticalDpi="600" orientation="portrait" paperSize="9" r:id="rId3"/>
  <rowBreaks count="1" manualBreakCount="1">
    <brk id="4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Муниципалитет КУНЦЕВО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</dc:creator>
  <cp:keywords/>
  <dc:description/>
  <cp:lastModifiedBy>User8968</cp:lastModifiedBy>
  <cp:lastPrinted>2006-12-21T13:51:58Z</cp:lastPrinted>
  <dcterms:created xsi:type="dcterms:W3CDTF">2006-07-14T12:29:21Z</dcterms:created>
  <dcterms:modified xsi:type="dcterms:W3CDTF">2006-12-22T06:53:48Z</dcterms:modified>
  <cp:category/>
  <cp:version/>
  <cp:contentType/>
  <cp:contentStatus/>
</cp:coreProperties>
</file>